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D:\javna nabava\2025\jakovlje\mrtvacnica\final\"/>
    </mc:Choice>
  </mc:AlternateContent>
  <xr:revisionPtr revIDLastSave="0" documentId="13_ncr:1_{05F57D28-4EBC-4B3C-A9FD-71C829B5F9BE}" xr6:coauthVersionLast="47" xr6:coauthVersionMax="47" xr10:uidLastSave="{00000000-0000-0000-0000-000000000000}"/>
  <bookViews>
    <workbookView xWindow="-120" yWindow="-120" windowWidth="29040" windowHeight="15720" activeTab="2" xr2:uid="{00000000-000D-0000-FFFF-FFFF00000000}"/>
  </bookViews>
  <sheets>
    <sheet name="naslovnica" sheetId="3" r:id="rId1"/>
    <sheet name="KVgrađevinsko obrtnički radovi" sheetId="1" r:id="rId2"/>
    <sheet name="rekapitulacija" sheetId="4" r:id="rId3"/>
  </sheets>
  <definedNames>
    <definedName name="_ftn1">'KVgrađevinsko obrtnički radovi'!#REF!</definedName>
    <definedName name="_ftnref1">'KVgrađevinsko obrtnički radovi'!#REF!</definedName>
    <definedName name="_xlnm.Print_Titles" localSheetId="1">'KVgrađevinsko obrtnički radovi'!#REF!</definedName>
    <definedName name="_xlnm.Print_Area" localSheetId="1">'KVgrađevinsko obrtnički radovi'!$A$1:$I$195</definedName>
    <definedName name="_xlnm.Print_Area" localSheetId="0">naslovnica!$A$1:$G$28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K62" i="1"/>
  <c r="K65" i="1"/>
  <c r="I81" i="1"/>
  <c r="I80" i="1"/>
  <c r="I79" i="1"/>
  <c r="I78" i="1"/>
  <c r="I77" i="1"/>
  <c r="I76" i="1"/>
  <c r="I75" i="1"/>
  <c r="I74" i="1"/>
  <c r="I73" i="1"/>
  <c r="I72" i="1"/>
  <c r="I62" i="1" l="1"/>
  <c r="I65" i="1"/>
  <c r="I191" i="1" l="1"/>
  <c r="I190" i="1"/>
  <c r="I182" i="1"/>
  <c r="I124" i="1"/>
  <c r="I68" i="1"/>
  <c r="I193" i="1" l="1"/>
  <c r="I31" i="1"/>
  <c r="D19" i="4" l="1"/>
  <c r="I109" i="1"/>
  <c r="I108" i="1"/>
  <c r="I107" i="1"/>
  <c r="I106" i="1"/>
  <c r="I105" i="1"/>
  <c r="I104" i="1"/>
  <c r="I103" i="1"/>
  <c r="I102" i="1"/>
  <c r="I111" i="1" l="1"/>
  <c r="D15" i="4" s="1"/>
  <c r="I167" i="1" l="1"/>
  <c r="I163" i="1"/>
  <c r="I156" i="1"/>
  <c r="I155" i="1"/>
  <c r="I157" i="1" l="1"/>
  <c r="I159" i="1"/>
  <c r="I158" i="1"/>
  <c r="I133" i="1"/>
  <c r="I149" i="1"/>
  <c r="I139" i="1"/>
  <c r="I148" i="1"/>
  <c r="I138" i="1"/>
  <c r="I117" i="1"/>
  <c r="I147" i="1" l="1"/>
  <c r="I146" i="1"/>
  <c r="I28" i="1" l="1"/>
  <c r="I33" i="1" l="1"/>
  <c r="D7" i="4" s="1"/>
  <c r="I83" i="1"/>
  <c r="I46" i="1"/>
  <c r="I45" i="1"/>
  <c r="I44" i="1"/>
  <c r="I43" i="1"/>
  <c r="I42" i="1"/>
  <c r="I41" i="1"/>
  <c r="I40" i="1"/>
  <c r="I39" i="1"/>
  <c r="D9" i="4" l="1"/>
  <c r="I50" i="1" l="1"/>
  <c r="I145" i="1" l="1"/>
  <c r="I169" i="1" s="1"/>
  <c r="D17" i="4" s="1"/>
  <c r="I53" i="1" l="1"/>
  <c r="I56" i="1" s="1"/>
  <c r="I120" i="1"/>
  <c r="D8" i="4" l="1"/>
  <c r="D11" i="4" s="1"/>
  <c r="I86" i="1"/>
  <c r="I174" i="1"/>
  <c r="I126" i="1"/>
  <c r="D16" i="4" s="1"/>
  <c r="I177" i="1" l="1"/>
  <c r="D18" i="4" l="1"/>
  <c r="D21" i="4" s="1"/>
  <c r="D23" i="4" s="1"/>
  <c r="I195" i="1"/>
  <c r="D25" i="4" l="1"/>
  <c r="D27" i="4" s="1"/>
</calcChain>
</file>

<file path=xl/sharedStrings.xml><?xml version="1.0" encoding="utf-8"?>
<sst xmlns="http://schemas.openxmlformats.org/spreadsheetml/2006/main" count="306" uniqueCount="173">
  <si>
    <t xml:space="preserve">TROŠKOVNIK </t>
  </si>
  <si>
    <t>A.</t>
  </si>
  <si>
    <t>GRAĐEVINSKI RADOVI</t>
  </si>
  <si>
    <t>B.</t>
  </si>
  <si>
    <t>OBRTNIČKI RADOVI</t>
  </si>
  <si>
    <t>A+B</t>
  </si>
  <si>
    <t>Za izvođenje svih radova mjerodavni su tehnički propisi i standardi, te prosječne norme u građevinarstvu (ukoliko u opisu stavke nije drugaćije navedeno), te propisi o zaštiti na radu u građevinarstvu.
U jediničnu cijenu su uključeni svi potrebni materijali, dobava, prijevoz do i na gradilištu, uključujući i pomoćne radove kao npr. uskaldištenje i slično, te se neće posebno priznavati, osim ako u opisu radova nije izričito navedeno drugačije.
Za sve ugrađene materijale, izvođač mora priložiti odgovarajuće ateste.</t>
  </si>
  <si>
    <t>TEHNIČKI I OSTALI UVJETI:</t>
  </si>
  <si>
    <t>PRIPREMNI RADOVI</t>
  </si>
  <si>
    <t xml:space="preserve">A. </t>
  </si>
  <si>
    <t>A.1.</t>
  </si>
  <si>
    <t>1.</t>
  </si>
  <si>
    <r>
      <t>m</t>
    </r>
    <r>
      <rPr>
        <vertAlign val="superscript"/>
        <sz val="10"/>
        <rFont val="Arial Narrow"/>
        <family val="2"/>
        <charset val="238"/>
      </rPr>
      <t>2</t>
    </r>
  </si>
  <si>
    <t>2.</t>
  </si>
  <si>
    <t>3.</t>
  </si>
  <si>
    <t>4.</t>
  </si>
  <si>
    <t>6.</t>
  </si>
  <si>
    <t>7.</t>
  </si>
  <si>
    <t>kom</t>
  </si>
  <si>
    <t>A.2.</t>
  </si>
  <si>
    <t>OPĆI UVJETI:</t>
  </si>
  <si>
    <t>GRAĐEVINSKI RADOVI UKUPNO:</t>
  </si>
  <si>
    <t>B.1.</t>
  </si>
  <si>
    <t>B.2.</t>
  </si>
  <si>
    <t>OPĆENITO</t>
  </si>
  <si>
    <t>STOLARSKI RADOVI</t>
  </si>
  <si>
    <t>STOLARSKI RADOVI UKUPNO</t>
  </si>
  <si>
    <t>FASADERSKI RADOVI</t>
  </si>
  <si>
    <t>FASADERSKI RADOVI UKUPNO:</t>
  </si>
  <si>
    <t>PRIPREMNI RADOVI UKUPNO:</t>
  </si>
  <si>
    <t>OBRTNIČKI RADOVI UKUPNO:</t>
  </si>
  <si>
    <t>RADOVI DEMONTAŽE UKUPNO:</t>
  </si>
  <si>
    <t>RADOVI DEMONTAŽE</t>
  </si>
  <si>
    <t>A.3.</t>
  </si>
  <si>
    <t>LIMARSKI RADOVI UKUPNO:</t>
  </si>
  <si>
    <t>LIMARSKI RADOVI</t>
  </si>
  <si>
    <t>m¹</t>
  </si>
  <si>
    <r>
      <t>m</t>
    </r>
    <r>
      <rPr>
        <vertAlign val="superscript"/>
        <sz val="10"/>
        <rFont val="Arial Narrow"/>
        <family val="2"/>
        <charset val="238"/>
      </rPr>
      <t>1</t>
    </r>
  </si>
  <si>
    <t>IZOLATERSKI RADOVI</t>
  </si>
  <si>
    <t>B.3.</t>
  </si>
  <si>
    <t>IZOLATERSKI RADOVI UKUPNO:</t>
  </si>
  <si>
    <t xml:space="preserve">Dobava i ugradba materijala za izvedbu izolacije vanjskih prozorskih klupčica razvijene širine 30 - 35 cm ekspandiranim polistirenom (XPS) debljine 2 cm (rezane u nagibu). 
</t>
  </si>
  <si>
    <t>Pažljivo skidanje i uklanjanje postojeće vanjske drvene i metalne stolarije. U cijenu uključena demontaža, utovar i odvoz na deponiju sa svim pristojbama.</t>
  </si>
  <si>
    <t>m2</t>
  </si>
  <si>
    <t xml:space="preserve">Skele se moraju postaviti čvrste i stabilne po mjerama HTZ-a solidno međusobno povezane ukrućene i osigurane od bilo kakvog pomicanja. Za skelu treba izvođač radova izraditi statički račun i nacrt montaže skele. Izvana se skela mora osigurati ogradom od dasaka na visinu do 1 m od radnog poda, zatim skelu povezati i ukrutiti protiv horizontalnog pomicanja. Skela mora biti opskrbljena sa prilazima i osiguranim penjalicama za pristup na skelu. Rastavljanje i skidanje skele vrši se oprezno spuštanjem i slaganjem svih dijelova na određeno mjesto vodeći računa da se ne ošteti izvedena fasada. </t>
  </si>
  <si>
    <t>Završni dekorativni sloj izvesti od tankoslojne silikonske žbuke debljine 3,0 mm s dodatkom fungicida na prethodno impregniranu podlogu prema odabranom proizvođaču i tipu završnog sloja. Izbor završne žbuke, boja, granulacija i tekstura žbuke po odabiru projektanta - nikakva dodatna obrada ploha nije potrebna. Ploče mineralne (kamene) vune su lijepljene na podlogu od arm. betona i fasadne opeke i mehanički učvršćene plastičnim pričvrsnicama sa širokim glavama, sve prema preporuci proizvođača. Minimalni broj pričvrsnica je 6, a maksimalni 12 kom/m².</t>
  </si>
  <si>
    <t>m²</t>
  </si>
  <si>
    <t xml:space="preserve">Razni opšavi </t>
  </si>
  <si>
    <t>Priprema podloge za izvedbu klasificiranog ETICS sustava</t>
  </si>
  <si>
    <t>Stavka uključuje zaštitu prozora i prostora u zgradi PVC folijom od šute i prašine, horizontalni i vertikalni transport šute i materijala po gradilištu, prijenos i odvoz otpadnog materijala i šute na deponij. Obračun za kompletan rad, materijal i sve transporte je po m² kompletno obrađene i pripremljene površine pročelja. Otvori su odbijeni u cijeloj površini.</t>
  </si>
  <si>
    <t xml:space="preserve">pročelja - zid </t>
  </si>
  <si>
    <t>pročelja - sokl</t>
  </si>
  <si>
    <t>Najam i postava cijevne skele</t>
  </si>
  <si>
    <t>završna žbuka</t>
  </si>
  <si>
    <t>žbu.-obrada špal.(oko otvora) iznad 20 cm</t>
  </si>
  <si>
    <t>EPS grafitni (λ≤0,032 W/mK) 2cm za špalete
špalete 30-35 cm</t>
  </si>
  <si>
    <t>toplinska izolacija zidova negrijanih skladišta prema grijanim prostorijama (mv) d=10 cm
na vanjski zid od opeke</t>
  </si>
  <si>
    <t xml:space="preserve">Završno čišćenje i odvoz smeća </t>
  </si>
  <si>
    <t xml:space="preserve">Odvoz smeća </t>
  </si>
  <si>
    <t xml:space="preserve">Završno fino čišćenje objekta nakon dovršetka svih građevinsko-obrtničkih radova.
Prilikom čišćenja paziti da se završna obrada ne ošteti.
Napomena: višekratna čišćenja u tijeku gradnje ulaze u jedinične cijene svih sudionika na gradnji, ne ulaze u ovu stavku i ne obračunavaju se posebno.
</t>
  </si>
  <si>
    <t xml:space="preserve">Utovar i odvoz otpadnog materijala, ambalaže i sl. na deponiju. 
Uključivo svi troškovi prijevoza i komunalne naknade deponije. Izvodi se  po nalogu i odobrenju nadzornog inženjera.
</t>
  </si>
  <si>
    <t xml:space="preserve">Postava keramike na terasi zapadno pročelje </t>
  </si>
  <si>
    <t xml:space="preserve">Demontaža postojećih vanjskih klima uređaja te prijenos i pohrana na gradilišni deponij radi ponovne montaže.Stavkom je obuhvaćeno sigurno prikupljanje radne tvari, demontaža ovjesnih elemenata Demontažu vrši ovlaštena osoba. Stavka uključuje i zbrinjavanje skinutih ovjesnih elemenata na otpad. </t>
  </si>
  <si>
    <t>Demontaža klima uređaja</t>
  </si>
  <si>
    <t>Prilagodba limenih oluka</t>
  </si>
  <si>
    <t xml:space="preserve">Priprema gradilišta </t>
  </si>
  <si>
    <t xml:space="preserve">Priprema gradilišta koja uključuje zaštitu zgrade na način da tijekom radova ne dođe do oštećenja iste, osiguranje koridora za prolaz korisnika zgrade i njegova zaštita od šute i prašine te osiguranje okoline kojom se sprečava prilaz nezaposlenima tijekom radova. Sav prostor za vrijeme i nakon rušenja i demontaža, te prilikom izvođenja novih konstrukcija zaštititi od vremenskih nepogoda  (vlaženja, prokišnjavanja, rashlađivanja) te osigurati i zaštititi od ostalih uvjeta koji bi mogli ometati izvođenje radova vezani za postojeće instalacije (vodovod, odvodnja, grijanje, ventilacija, elekrika, plin i drugo). Sve radove treba izvoditi sukladno propisanim higijensko tehničkim mjerama zaštite na radu, tj. paziti na rad strojeva i alata, predvidjeti moguća urušavanja te postaviti i održavati zaštitne oplate, ograde i skele, postaviti znakove upozorenja na opasnosti te zaštititi  fizičke osobe i zgradu tijekom izveđenja radova. </t>
  </si>
  <si>
    <t>Demontaža montažnih elemenata na pročelju</t>
  </si>
  <si>
    <t>Demontaža stolarije</t>
  </si>
  <si>
    <t>Ugradnja stolarije</t>
  </si>
  <si>
    <t>Izolacija prozorskih klupčica</t>
  </si>
  <si>
    <t>Demontaža i privremeno uklanjanje postojećih tv antena, satelitskih antena, kablova, streha, sušila za rublje, pločica kućnih brojeva, stalaka za zastavu, rasvjetnih tijela, portafona, i sl. na vanjskim zidovima i krovu. Sve demontirane elemente potrebno je sigurno pohraniti na gradilištu ili kod vlasnika. Nakon izvedbe pročelja, upotrebljive demontirane elemente potrebno je ponovno montirati, a neupotrebljive dijelove odvesti na deponij ili predati investitoru. U stavku je uključeno otpajanje i ponovno spajanji svih vodova, uzemljenja i sl.</t>
  </si>
  <si>
    <t>Sistem se izvodi na zidovima od opeke. Na špalete otvora postavlja se EPS grafitni debljine 2,0 cm za špalete. Stavka uključuje dobavu i postavu potrebnih profila (rubni sokl profil i sl.) .
Sve radove treba izvesti isključivo po uputama proizvodača fasadnog sustava, koristeći materijale, alate i način izvođenja po tehnologiji proizvođača slojeva fasade. Rad sa fasadne skele uključen u stavku kao i eventualna izrada skelskog platna. U cijeni m2 komplet izvedene fasade obuhvatiti pripremu pročelja, čišćenja, obradu svih špaleta, rubova, bridova, postave rubnih profila, završetaka, spojeva, prodora...). Sve komponente sustava moraju se ugraditi od istog proizvođača. Za ugrađeni sustav priložiti Izjave o sukladnosti proizvođača ili zastupnika.</t>
  </si>
  <si>
    <t>Demontaža limenih krovnih vertikala</t>
  </si>
  <si>
    <t>Pažljivo skidanje i uklanjanje postojeće limenih krovnih vertikala. U cijenu uključena demontaža, zaštita, utovar i odvoz i skladištenje do ponovne ugradnje.</t>
  </si>
  <si>
    <t xml:space="preserve">Prilagodba postojećih vertikalnih i horizontalnih oluka novim slojevima fasade. Zbog povećanja debljine fasade  postojeću oborinsku instalaciju (oluci) na verikalnim  dijelovima objekta  potrebno je odmaknuti , odnosno prilagoditi novoj debljini fasade. Stavka uključuje sve potrebno (rezanje, spajanje, tipli , nosači, nova koljena i ostali fazonski komadi i sve  ostalo) da se postojeći oluci prilagode novoj fasadi. U cijenu uključena demontaža, skladištenje te ponovna montaža na poziciju. . </t>
  </si>
  <si>
    <r>
      <t xml:space="preserve">Stavka uključuje obradu pročelja kao priprema podloge za izradu novog ETICS sustava toplinske izolacije pročelja na bazi mineralne vune i zakrpavanje svih pukotina u zidovima te po potrebi izravnavanje većih neravnina produžnim cem. mortom M-25 (1:2:6). 
Svaka podloga na koju će se nanositi ETICS mora biti čista, čvrsta, nosiva, bez ostataka prljavštine, sipkih dijelova i sl. Prije nanošenja toplinske izolacije potrebno je provjeriti prionjivost morta za lijepljenje na postojeću podlogu.
Stavka također uključuje eventualni popravak oštećene armature odgovarajućim zaštitnim premazima (zaštita od korozije). Također uključuje i skračivanja i vađenja čeličnih nosača koji nisu više u upotrebi te saniranje nastalih oštećenja fasade produžnim cem. mortom M-25 (1:2:6). 
Stavka također uključuje i pranje te paroprupusnu impregnaciju pročelja.
</t>
    </r>
    <r>
      <rPr>
        <sz val="9"/>
        <color indexed="10"/>
        <rFont val="Calibri"/>
        <family val="2"/>
        <charset val="238"/>
      </rPr>
      <t/>
    </r>
  </si>
  <si>
    <t xml:space="preserve">Vanjski zidovi, d=12 cm </t>
  </si>
  <si>
    <t xml:space="preserve">Vanjski zidovi , XPS=10 cm </t>
  </si>
  <si>
    <t>završni sloj teraplasta</t>
  </si>
  <si>
    <t>Uklanjanje podova trijema</t>
  </si>
  <si>
    <t>Stavka uključuje radove uklanjanja podnih obloga kao i svih drugih slojeva do nosive konstrukcije, zaštite okolnog prostora i čišćenja. Višak materijala odvesti na deponij uključivo svi troškovi prijevoza i komunalne naknade deponije.</t>
  </si>
  <si>
    <t>OSTALI GRAĐEVINSKI RADOVI RADOVI</t>
  </si>
  <si>
    <t>Opšavni limovi ravnog krova na sjevernom pročelju - spoj fasada ravni krov</t>
  </si>
  <si>
    <t>rš. cca. 160 cm opšav</t>
  </si>
  <si>
    <t>shema   9                                                         dim. 120/120</t>
  </si>
  <si>
    <t>shema   8                                                           dim. 90/120</t>
  </si>
  <si>
    <t>shema   7                                                         dim. 180/260</t>
  </si>
  <si>
    <t>shema   6                                                             dim. 90/60</t>
  </si>
  <si>
    <t>shema   5                                                           dim. 90/220</t>
  </si>
  <si>
    <t>shema   4                                                         dim. 200/220</t>
  </si>
  <si>
    <t>shema   3                                                           dim. 80/220</t>
  </si>
  <si>
    <t>shema   2                                                             dim. 60/60</t>
  </si>
  <si>
    <t>Sistem se izvodi na zidovima od ukrasne opeke ili betona. Na špalete otvora postavlja se EPS grafitni debljine 2,0 cm za špalete. Stavka uključuje dobavu i postavu potrebnih profila (rubni sokl profil i sl.) .
Sve radove treba izvesti isključivo po uputama proizvodača fasadnog sustava, koristeći materijale, alate i način izvođenja po tehnologiji proizvođača slojeva fasade. Rad sa fasadne skele uključen u stavku kao i eventualna izrada skelskog platna. U cijeni m2 komplet izvedene fasade obuhvatiti pripremu pročelja, čišćenja, obradu svih špaleta, rubova, bridova, postave rubnih profila, završetaka, spojeva, prodora...). Sve komponente sustava moraju se ugraditi od istog proizvođača. Za ugrađeni sustav priložiti Izjave o sukladnosti proizvođača ili zastupnika.</t>
  </si>
  <si>
    <t>OSTALI GRAĐEVINSKI RADOVI UKUPNO:</t>
  </si>
  <si>
    <t>B.4.</t>
  </si>
  <si>
    <t>B.5.</t>
  </si>
  <si>
    <t>LIČILAČKI RADOVI</t>
  </si>
  <si>
    <t>Bojanje stropova trijema</t>
  </si>
  <si>
    <t>LIČILAČKI RADOVI UKUPNO:</t>
  </si>
  <si>
    <t>Bojanje ploha podgleda trijema izvesti fasadnom bojom na bazi vodene disperzije akrilnih polimera u 2 premaza, na prethodno pripremljenu plohu. U stavku uključeno bandažiranje i obrada svih spojeva zidova i stropova. Bojanje u boji po izboru projektanta. Visina prostora do cca 3 m. Bez obzira na veličinu prostorije i plohe za bojanje. Po m2 razvijene površine.</t>
  </si>
  <si>
    <t>Bojanje čeličnih konstrukcija</t>
  </si>
  <si>
    <t xml:space="preserve"> - ograda trijema dužine 9.7 m</t>
  </si>
  <si>
    <t xml:space="preserve"> - rešetka na ulaznim vratima P=4m2</t>
  </si>
  <si>
    <t>projekt</t>
  </si>
  <si>
    <t>direktor</t>
  </si>
  <si>
    <t>projektant</t>
  </si>
  <si>
    <t>broj projekta</t>
  </si>
  <si>
    <t>građevina</t>
  </si>
  <si>
    <t>investitor</t>
  </si>
  <si>
    <t xml:space="preserve">     Općina Jakovlje </t>
  </si>
  <si>
    <t xml:space="preserve">     OIB: 20054872799</t>
  </si>
  <si>
    <t xml:space="preserve">     Adele Sixta 2</t>
  </si>
  <si>
    <t xml:space="preserve">     10297; Jakovlje</t>
  </si>
  <si>
    <t xml:space="preserve">     Sanacija pročelja mrtvačnice</t>
  </si>
  <si>
    <t xml:space="preserve">     Duga ulica 2, Kraljev Vrh</t>
  </si>
  <si>
    <t xml:space="preserve"> REKAPITULACIJA RADOVA</t>
  </si>
  <si>
    <t>OSTALI GRAĐEVINSKI RADOVI</t>
  </si>
  <si>
    <t>OBRTNIČKIKI RADOVI UKUPNO:</t>
  </si>
  <si>
    <t>PDV</t>
  </si>
  <si>
    <t>EPS toplinska izolacija zidova pročelja d=12 cm
na vanjski zid od opeke</t>
  </si>
  <si>
    <t xml:space="preserve">     k.č.br. 287/1 k.o. Kraljev Vrh</t>
  </si>
  <si>
    <t xml:space="preserve">     TROŠKOVNIK GRAĐEVINSKO OBRTNIČKIH RADOVA</t>
  </si>
  <si>
    <t xml:space="preserve">  </t>
  </si>
  <si>
    <t xml:space="preserve">                                                                                                                    </t>
  </si>
  <si>
    <t xml:space="preserve">                                                                                       </t>
  </si>
  <si>
    <t>Betoniranje sloja za pad terase</t>
  </si>
  <si>
    <t>Izvedba hidroizolacije podova ka tlu</t>
  </si>
  <si>
    <t xml:space="preserve">    69/25</t>
  </si>
  <si>
    <t xml:space="preserve">     VEDRAN ĐOZLIĆ, ing. građ.</t>
  </si>
  <si>
    <t xml:space="preserve">     VEDRAN ĐOZLIĆ</t>
  </si>
  <si>
    <t>Javorje,</t>
  </si>
  <si>
    <t xml:space="preserve">     veljača, 2025</t>
  </si>
  <si>
    <t xml:space="preserve">Dobava, doprema i ugradnja vanjskih linijskih kamenih klupčica debljine 3 cm i širine 20 cm na prozorima. Završna obrada kamena brušenjem. Svi izloženi vidljivi vanjski rubovi obrađeni sa skošenjem od 4 mm. Na vanjski donji brid klupčice predvidjeti okapnicu 1/1/1 cm. </t>
  </si>
  <si>
    <t>klupica 1</t>
  </si>
  <si>
    <t>m'</t>
  </si>
  <si>
    <t>klupica 2</t>
  </si>
  <si>
    <t>klupica 3</t>
  </si>
  <si>
    <t>klupica 4</t>
  </si>
  <si>
    <t>klupica 5</t>
  </si>
  <si>
    <t>klupica 6</t>
  </si>
  <si>
    <t>klupica 7</t>
  </si>
  <si>
    <t>klupica 8</t>
  </si>
  <si>
    <t>klupica 9</t>
  </si>
  <si>
    <t>klupica 10</t>
  </si>
  <si>
    <t>Betoniranje sloja za pad terase i ulaznog prostora laganim polistiren betonom (težine do cca 800 kg/m3). Padove izvesti točno po projektu odvodnje, u padu min. 1,0%. Sloj izolirati u poljima veličine po proračunu. Izvedba dilatacionih reški i zapunjavanje istih u cijeni m2.  Izvodi se na prethodno izvedenoj ab ploči. Po m2.</t>
  </si>
  <si>
    <t>U cijeni komplet završno ugrađena, ostakljena i obrađena stavka, rolete, sav okov po izboru projektanta. Izvesti po arhitektonskom projektu stolarije i pripadnim detaljima.</t>
  </si>
  <si>
    <r>
      <t>Dobava materijala, izrada i montaža opšavnog lima na sudarima ravnog krova i vertikalne zidne plohe na koju se postavlja nova toplinska izolacija. Izvesti od eloksiranog ili plastificiranog al. lima deb. 1 mm razvijene širine cca 160 cm u boji po odabiru projektanta na temelju predloženog uzorka, uzdignuti do 20 cm. U cijenu je uključen sav pomoćni i spojni materijal. Sve mjere uzeti na licu mjesta. Izvesti prema projektu i detalju. Obračun po m</t>
    </r>
    <r>
      <rPr>
        <sz val="9"/>
        <rFont val="Arial"/>
        <family val="2"/>
        <charset val="238"/>
      </rPr>
      <t>¹</t>
    </r>
    <r>
      <rPr>
        <sz val="9"/>
        <rFont val="Calibri"/>
        <family val="2"/>
        <charset val="238"/>
      </rPr>
      <t xml:space="preserve"> postavljenog opšava.</t>
    </r>
  </si>
  <si>
    <t>Stavka obuhvaća pregled, kontrolu mjera i veličina postojećeg stanja građevinske konstrukcije zgrade, pregled postojećeg stanja opreme, instalacija, te utvrđivanje točnih koridora instalacija u objektu i izvan objekta. Obuhvaća i dobavu i postava gradilišne ograde i table. Pipremne radove je obavezan izvršavati izvođač radova prije nego pristupi izvođenju i za vrijeme izvođenja radova. U pripremne radove uključiti i pregled projektne dokumentacije s pripadajućim troškovnicima, a o svim nejasnoćama ili neusklađenostima pravovremeno izvjestiti investitora i projektanta. Obračun za izvođenje kompletnih pripremnih radove iz opisa stavke.</t>
  </si>
  <si>
    <t>komplet</t>
  </si>
  <si>
    <r>
      <t xml:space="preserve"> - hidroizolacija bitumenskim trakama za zavarivanje u dva sloja debljina cca 1 cm, uključivo sve potrebne prethodne radnje i pripreme podloge; Sa izvedbom svih potrebnih dilatacionih detalja u sklopu hidroizolacije (sama ab ploča nije dilatirana). U cijeni komplet slojevi, sa svim potrebnim obradama kod prodora, dilatacionih i rubnih detalja te holkerima. Po m2 razvijene površine.                          kao varena ljepenka GV4  i V4</t>
    </r>
    <r>
      <rPr>
        <sz val="9"/>
        <color rgb="FFFF0000"/>
        <rFont val="Calibri"/>
        <family val="2"/>
        <charset val="238"/>
      </rPr>
      <t xml:space="preserve"> </t>
    </r>
  </si>
  <si>
    <r>
      <t>Stolarski radovi po narudžbi izradjuju se isključivo prema shemama stolarije ili posebnim detaljnim nacrtima.  Sav ugrađeni materijal i dobavljeni i montirani okov moraju biti prvoklasni</t>
    </r>
    <r>
      <rPr>
        <sz val="9"/>
        <color rgb="FFFF0000"/>
        <rFont val="Calibri"/>
        <family val="2"/>
        <charset val="238"/>
      </rPr>
      <t>.</t>
    </r>
    <r>
      <rPr>
        <sz val="9"/>
        <rFont val="Calibri"/>
        <family val="2"/>
        <charset val="238"/>
      </rPr>
      <t xml:space="preserve"> Svi spojevi osim opisanih ljepe se ili šarafe. Materijal za sve stavke PVC s troslojnim IZO-staklom 4/16Ar/4/16Ar/c4 mm, dva niskoemisivna stakla, a ispuna između stakala argonom. Koeficijent prolaska topline za staklo iznosi Ug = 0,9 W/m²K, tako da bi keoficijent prolaska topline za cijeli prozor iznosio Uw = 1,0 W/m²K. U cijene uključiti sve potpuno montirano i ugrađeno, sav okov, kao i završno pranje stolarije s vanjske i unutarnje strane nakon ugradnje.</t>
    </r>
  </si>
  <si>
    <t xml:space="preserve">Dobava doprema i ugradnja prozora i vrata od PVC profila sa prekinutim toplinskim mostom u ANTRACIT boji.  </t>
  </si>
  <si>
    <r>
      <t>Izrada raznih opšava od aluminijskog lima, debljine 1 mm, po potrebi vidljivi dijelovi usklađeni s fasadom, završno obrađeni plastificiranjem u boji po odabiru projektanta na temelju predloženog uzorka, r.š. do 50 cm iz jednog ili 2 dijela. U cijeni je kompletan rad i potreban osnovni i pomoćni materijal kao: tiplanje vijcima Ø 8 mm te brtvljenje trajnoelastičnim kitom, plosna galvanizirana željeza ili kuke za učvršćenje opšava, podložna krovna ljepenka i sl.</t>
    </r>
    <r>
      <rPr>
        <sz val="9"/>
        <color rgb="FFFF0000"/>
        <rFont val="Calibri"/>
        <family val="2"/>
        <charset val="238"/>
      </rPr>
      <t xml:space="preserve"> </t>
    </r>
    <r>
      <rPr>
        <sz val="9"/>
        <rFont val="Calibri"/>
        <family val="2"/>
        <charset val="238"/>
      </rPr>
      <t>Izvesti prema glavnom projektu i detalju, te izmjeri na gradilištu.</t>
    </r>
  </si>
  <si>
    <t xml:space="preserve">Dobava, montaža, amortizacija i demontaža fasadne skele od bešavnih čel. cijevi i mosnica. Visina montaže do cca 8,50 m. Obračun tlocrtne projekcije vanjskog ruba skele na fasadu. Cijenom je obuhvaćena dobava i postava na vanjski dio skele, jutenih ili plastificiranih traka kao zaštita od pada predmeta, prašenja i sl. Trake se međusobno vežu i fiksiraju na nosivu konstrukciju skele.U cijeni skele je i obveza izvoditelja da izradi statički proračun cijevne skele. U cijeni uključiti i ankere  za pridržavanje skele. Skela se montira i demontira samo jednom,  tehnologiju i radoslijed radova određuje sam izvoditelj radova. </t>
  </si>
  <si>
    <t>Nabava materijala, izrada i postava toplinskog fasadnog sistema tipa “ETICS”, prema HRN EN 13499 ili jednakovrijedno, na vanjskim zidovima prizemlja i katova.</t>
  </si>
  <si>
    <r>
      <t>Izvedba certificiranog ETICS-a (prema normi HRN EN 13500:2004 ili jednakovrijedno)</t>
    </r>
    <r>
      <rPr>
        <sz val="9"/>
        <rFont val="Calibri"/>
        <family val="2"/>
        <charset val="238"/>
      </rPr>
      <t xml:space="preserve"> sustava toplinske izolacije vanjskih zidova, proizvod sa svim potrebnim predradnjama i pripremom podloge. Toplinska izolacija se izvodi EPS-om (λ≤0,036 W/mK, A1-d1), debljine 12 cm, s tankoslojnim polimer cementnim mortom debljine min 0,5 cm nanesenim u dva sloja i armiranim staklenom alkalnootpornom mrežicom između slojeva.</t>
    </r>
  </si>
  <si>
    <r>
      <t xml:space="preserve">Izvedba certificiranog ETICS-a (prema normi HRN EN 13500:2004 ili jednakovrijedno) </t>
    </r>
    <r>
      <rPr>
        <sz val="9"/>
        <rFont val="Calibri"/>
        <family val="2"/>
        <charset val="238"/>
      </rPr>
      <t>sustava toplinske izolacije vanjskih zidova,</t>
    </r>
    <r>
      <rPr>
        <sz val="9"/>
        <color rgb="FFFF0000"/>
        <rFont val="Calibri"/>
        <family val="2"/>
        <charset val="238"/>
      </rPr>
      <t xml:space="preserve"> </t>
    </r>
    <r>
      <rPr>
        <sz val="9"/>
        <rFont val="Calibri"/>
        <family val="2"/>
        <charset val="238"/>
      </rPr>
      <t>sa svim potrebnim predradnjama i pripremom podloge. Toplinska izolacija se izvodi XPS-om (λ≤0,036 W/mK, A1-d1), debljine 10 cm, s tankoslojnim polimer cementnim mortom debljine min 0,5 cm nanesenim u dva sloja i armiranim staklenom alkalnootpornom mrežicom između slojeva.</t>
    </r>
  </si>
  <si>
    <t>Nabava materijala, izrada i postava toplinskog fasadnog sistema sa završnim slojem akrilna kulir žbuka, na vanjskim zidovima podruma.</t>
  </si>
  <si>
    <t>Završni dekorativni sloj izvesti od akrilne kulir žbuke debljine 3,0 mm na prethodno impregniranu podlogu prema odabranom proizvođaču i tipu završnog sloja. Izbor  boja, granulacija i tekstura po odabiru projektanta - nikakva dodatna obrada ploha nije potrebna. Ploče XPS-a su lijepljene na podlogu od arm. betona i fasadne opeke i mehanički učvršćene plastičnim pričvrsnicama sa širokim glavama, sve prema preporuci proizvođača. Minimalni broj pričvrsnica je 6, a maksimalni 12 kom/m².</t>
  </si>
  <si>
    <t xml:space="preserve">Stavka obuhvača čišćenje postojećih konstrukcija i skidanje postojećih slojeva do zdravog materijala. Bojanje ploha raznih čeličnih konstrukcija. Izvesti jednostavniji epoxy/poliuretanski zaštitni nalič, u umjereno agresivnoj sredini (C1) i koje nisu izložene abraziji. </t>
  </si>
  <si>
    <r>
      <t xml:space="preserve">Prije početka radova izvođač je dužan obratiti se predstavniku naručioca, koji će dati dovoljna uputstva i objašnjenje u svezi potrebnih radova. Tom će prilikom biti definitivno utvrđen plan rada, prema potrebama gradilišta i raspoloživim sredstvima.
</t>
    </r>
    <r>
      <rPr>
        <sz val="10"/>
        <rFont val="Arial Narrow"/>
        <family val="2"/>
      </rPr>
      <t>Izvođač je prije početka radova dužan pregledati gradilište</t>
    </r>
    <r>
      <rPr>
        <sz val="10"/>
        <rFont val="Arial Narrow"/>
        <family val="2"/>
        <charset val="238"/>
      </rPr>
      <t xml:space="preserve"> te ukoliko se ustanovi da na predhodnim radovima ili samom gradilištu ima nedostataka, odnosno činjenica na koje je potrebno ukazati, izvođač je dužan prije početka radova obavijestiti o tome nadzornog inženjera ili investitora upisom u građevinski dnevnik, kako bi se nedostaci na vrijeme otklonili.
S izvođenjem radova obuhvaćenih troškovnikom može se za</t>
    </r>
    <r>
      <rPr>
        <sz val="10"/>
        <rFont val="Arial Narrow"/>
        <family val="2"/>
      </rPr>
      <t>početi odmah nakon uvođenja u posao,</t>
    </r>
    <r>
      <rPr>
        <sz val="10"/>
        <rFont val="Arial Narrow"/>
        <family val="2"/>
        <charset val="238"/>
      </rPr>
      <t xml:space="preserve"> a sve vantroškovničke radove, tek nakon ponuđene analize cijena i nakon što radovi budu odobreni i ugovoreni s naručiocem. 
Propusti li izvođač postupiti po navedenom ili bilo kojim uputstvima i uvjetima iz
troškovnika, odnosno izvede li ugovorene radove mimo datih uputstava, snosit će  
sam sve troškove i posljedice, koje bi iz tog proizašle.</t>
    </r>
  </si>
  <si>
    <t xml:space="preserve">Dobava i ugradnja nove vanjske keramike na mjestu prethodno uklonjene. Keramika se lijepi lijepilom za AB ploču. Stavka uključuje lijepilo, fugiranje i sve ostalo potrebno da se keramika izvede do potpune funkcionalnosti. Boja i tip keramike kao i postojeća ili po izboru projektanta. Keramika mora biti namjenjena za vanjsku uporabu, otporna na mraz i atmosferilije, protukliznosti R11. </t>
  </si>
  <si>
    <t>završni sloj deb. 40 mikrona, u boji po odabiru projektanta.</t>
  </si>
  <si>
    <t>drugi temeljni epoxy međusloj deb. sloja 60 mikrona;</t>
  </si>
  <si>
    <t>prvi temeljni epoxy sloj deb. sloja 60 mikrona;</t>
  </si>
  <si>
    <t>popravak radioničkog antikorozionog naliča;</t>
  </si>
  <si>
    <t>GRAĐEVINSKO OBRTNIČKI RADOVI UKUPNO BEZ PDV-a</t>
  </si>
  <si>
    <t>SVEUKUPNO S PDV-om:</t>
  </si>
  <si>
    <t>U______________, dana_________________</t>
  </si>
  <si>
    <t>MP</t>
  </si>
  <si>
    <t>__________________</t>
  </si>
  <si>
    <t>(potpis)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</si>
</sst>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0.00_ ;[Red]\-#,##0.00\ "/>
    <numFmt numFmtId="166" formatCode="mmm/dd"/>
    <numFmt numFmtId="167" formatCode="#,##0.0"/>
    <numFmt numFmtId="168" formatCode="#,##0.00\ &quot;kn&quot;"/>
    <numFmt numFmtId="169" formatCode="#,##0.00\ [$€-41A]"/>
  </numFmts>
  <fonts count="63" x14ac:knownFonts="1">
    <font>
      <sz val="10"/>
      <name val="Arial CE"/>
      <family val="2"/>
      <charset val="238"/>
    </font>
    <font>
      <sz val="11"/>
      <color theme="1"/>
      <name val="Calibri"/>
      <family val="2"/>
      <charset val="238"/>
      <scheme val="minor"/>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60"/>
      <name val="Calibri"/>
      <family val="2"/>
      <charset val="238"/>
    </font>
    <font>
      <sz val="11"/>
      <color indexed="16"/>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0"/>
      <name val="Arial"/>
      <family val="2"/>
      <charset val="238"/>
    </font>
    <font>
      <sz val="11"/>
      <name val="Arial"/>
      <family val="2"/>
      <charset val="238"/>
    </font>
    <font>
      <sz val="11"/>
      <color indexed="60"/>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0"/>
      <name val="Arial Narrow"/>
      <family val="2"/>
      <charset val="238"/>
    </font>
    <font>
      <sz val="9"/>
      <name val="Arial Narrow"/>
      <family val="2"/>
      <charset val="238"/>
    </font>
    <font>
      <b/>
      <sz val="10"/>
      <name val="Arial Narrow"/>
      <family val="2"/>
      <charset val="238"/>
    </font>
    <font>
      <b/>
      <sz val="9"/>
      <name val="Arial Narrow"/>
      <family val="2"/>
      <charset val="238"/>
    </font>
    <font>
      <sz val="12"/>
      <name val="Arial Narrow"/>
      <family val="2"/>
      <charset val="238"/>
    </font>
    <font>
      <vertAlign val="superscript"/>
      <sz val="10"/>
      <name val="Arial Narrow"/>
      <family val="2"/>
      <charset val="238"/>
    </font>
    <font>
      <sz val="10"/>
      <name val="Arial CE"/>
      <family val="2"/>
      <charset val="238"/>
    </font>
    <font>
      <sz val="10"/>
      <color rgb="FFFF0000"/>
      <name val="Arial Narrow"/>
      <family val="2"/>
      <charset val="238"/>
    </font>
    <font>
      <sz val="9"/>
      <color rgb="FFFF0000"/>
      <name val="Arial Narrow"/>
      <family val="2"/>
      <charset val="238"/>
    </font>
    <font>
      <b/>
      <sz val="10"/>
      <color rgb="FFFF0000"/>
      <name val="Arial Narrow"/>
      <family val="2"/>
      <charset val="238"/>
    </font>
    <font>
      <b/>
      <sz val="9"/>
      <color rgb="FFFF0000"/>
      <name val="Arial Narrow"/>
      <family val="2"/>
      <charset val="238"/>
    </font>
    <font>
      <sz val="8"/>
      <color rgb="FFFF0000"/>
      <name val="Arial Narrow"/>
      <family val="2"/>
      <charset val="238"/>
    </font>
    <font>
      <sz val="11"/>
      <color rgb="FFFF0000"/>
      <name val="Arial Narrow"/>
      <family val="2"/>
      <charset val="238"/>
    </font>
    <font>
      <b/>
      <sz val="11"/>
      <color rgb="FFFF0000"/>
      <name val="Arial Narrow"/>
      <family val="2"/>
      <charset val="238"/>
    </font>
    <font>
      <sz val="12"/>
      <color rgb="FFFF0000"/>
      <name val="Arial Narrow"/>
      <family val="2"/>
      <charset val="238"/>
    </font>
    <font>
      <sz val="8"/>
      <name val="Arial Narrow"/>
      <family val="2"/>
      <charset val="238"/>
    </font>
    <font>
      <b/>
      <sz val="12"/>
      <name val="Arial Narrow"/>
      <family val="2"/>
      <charset val="238"/>
    </font>
    <font>
      <sz val="11"/>
      <name val="Arial Narrow"/>
      <family val="2"/>
      <charset val="238"/>
    </font>
    <font>
      <b/>
      <sz val="11"/>
      <name val="Arial Narrow"/>
      <family val="2"/>
      <charset val="238"/>
    </font>
    <font>
      <b/>
      <sz val="14"/>
      <name val="Arial Narrow"/>
      <family val="2"/>
      <charset val="238"/>
    </font>
    <font>
      <sz val="10"/>
      <name val="Arial"/>
      <family val="2"/>
    </font>
    <font>
      <sz val="9"/>
      <name val="Calibri"/>
      <family val="2"/>
      <charset val="238"/>
    </font>
    <font>
      <sz val="9"/>
      <name val="Arial"/>
      <family val="2"/>
      <charset val="238"/>
    </font>
    <font>
      <b/>
      <sz val="9"/>
      <name val="Calibri"/>
      <family val="2"/>
      <charset val="238"/>
    </font>
    <font>
      <sz val="9"/>
      <color indexed="10"/>
      <name val="Calibri"/>
      <family val="2"/>
      <charset val="238"/>
    </font>
    <font>
      <sz val="9"/>
      <color indexed="8"/>
      <name val="Calibri"/>
      <family val="2"/>
      <charset val="238"/>
    </font>
    <font>
      <sz val="10"/>
      <name val="Arial"/>
    </font>
    <font>
      <sz val="10"/>
      <name val="Arial"/>
      <charset val="238"/>
    </font>
    <font>
      <sz val="10"/>
      <name val="Arial"/>
      <family val="2"/>
      <charset val="204"/>
    </font>
    <font>
      <b/>
      <sz val="14"/>
      <name val="Arial CE"/>
      <family val="2"/>
      <charset val="238"/>
    </font>
    <font>
      <b/>
      <sz val="10"/>
      <name val="Arial CE"/>
      <family val="2"/>
      <charset val="238"/>
    </font>
    <font>
      <b/>
      <sz val="12"/>
      <name val="Arial CE"/>
      <family val="2"/>
      <charset val="238"/>
    </font>
    <font>
      <sz val="12"/>
      <name val="Arial CE"/>
      <family val="2"/>
      <charset val="238"/>
    </font>
    <font>
      <b/>
      <sz val="14"/>
      <name val="Arial CE"/>
    </font>
    <font>
      <sz val="14"/>
      <name val="Arial"/>
      <family val="2"/>
      <charset val="204"/>
    </font>
    <font>
      <sz val="11"/>
      <name val="Calibri"/>
      <family val="2"/>
      <charset val="238"/>
    </font>
    <font>
      <sz val="11"/>
      <name val="Lucida Sans Unicode"/>
      <family val="2"/>
      <charset val="238"/>
    </font>
    <font>
      <sz val="10"/>
      <name val="Lucida Sans Unicode"/>
      <family val="2"/>
      <charset val="238"/>
    </font>
    <font>
      <sz val="9"/>
      <color rgb="FFFF0000"/>
      <name val="Calibri"/>
      <family val="2"/>
      <charset val="238"/>
    </font>
    <font>
      <sz val="10"/>
      <name val="Arial Narrow"/>
      <family val="2"/>
    </font>
    <font>
      <sz val="9"/>
      <name val="Calibri"/>
      <family val="2"/>
    </font>
    <font>
      <sz val="10"/>
      <name val="Calibri"/>
      <family val="2"/>
      <charset val="238"/>
      <scheme val="minor"/>
    </font>
  </fonts>
  <fills count="21">
    <fill>
      <patternFill patternType="none"/>
    </fill>
    <fill>
      <patternFill patternType="gray125"/>
    </fill>
    <fill>
      <patternFill patternType="solid">
        <fgColor indexed="31"/>
        <bgColor indexed="42"/>
      </patternFill>
    </fill>
    <fill>
      <patternFill patternType="solid">
        <fgColor indexed="44"/>
        <bgColor indexed="27"/>
      </patternFill>
    </fill>
    <fill>
      <patternFill patternType="solid">
        <fgColor indexed="22"/>
        <bgColor indexed="44"/>
      </patternFill>
    </fill>
    <fill>
      <patternFill patternType="solid">
        <fgColor indexed="42"/>
        <bgColor indexed="41"/>
      </patternFill>
    </fill>
    <fill>
      <patternFill patternType="solid">
        <fgColor indexed="27"/>
        <bgColor indexed="44"/>
      </patternFill>
    </fill>
    <fill>
      <patternFill patternType="solid">
        <fgColor indexed="26"/>
        <bgColor indexed="43"/>
      </patternFill>
    </fill>
    <fill>
      <patternFill patternType="solid">
        <fgColor indexed="29"/>
        <bgColor indexed="45"/>
      </patternFill>
    </fill>
    <fill>
      <patternFill patternType="solid">
        <fgColor indexed="46"/>
        <bgColor indexed="45"/>
      </patternFill>
    </fill>
    <fill>
      <patternFill patternType="solid">
        <fgColor indexed="43"/>
        <bgColor indexed="26"/>
      </patternFill>
    </fill>
    <fill>
      <patternFill patternType="solid">
        <fgColor indexed="54"/>
        <bgColor indexed="23"/>
      </patternFill>
    </fill>
    <fill>
      <patternFill patternType="solid">
        <fgColor indexed="25"/>
        <bgColor indexed="60"/>
      </patternFill>
    </fill>
    <fill>
      <patternFill patternType="solid">
        <fgColor indexed="50"/>
        <bgColor indexed="19"/>
      </patternFill>
    </fill>
    <fill>
      <patternFill patternType="solid">
        <fgColor indexed="49"/>
        <bgColor indexed="40"/>
      </patternFill>
    </fill>
    <fill>
      <patternFill patternType="solid">
        <fgColor indexed="9"/>
        <bgColor indexed="26"/>
      </patternFill>
    </fill>
    <fill>
      <patternFill patternType="solid">
        <fgColor indexed="55"/>
        <bgColor indexed="23"/>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0.249977111117893"/>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0"/>
      </bottom>
      <diagonal/>
    </border>
    <border>
      <left/>
      <right/>
      <top style="thin">
        <color indexed="54"/>
      </top>
      <bottom style="double">
        <color indexed="54"/>
      </bottom>
      <diagonal/>
    </border>
    <border>
      <left/>
      <right/>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62">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27" fillId="7" borderId="1" applyNumberFormat="0" applyAlignment="0" applyProtection="0"/>
    <xf numFmtId="0" fontId="4" fillId="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5" fillId="15" borderId="4" applyNumberFormat="0" applyAlignment="0" applyProtection="0"/>
    <xf numFmtId="0" fontId="6" fillId="15" borderId="2" applyNumberFormat="0" applyAlignment="0" applyProtection="0"/>
    <xf numFmtId="0" fontId="7" fillId="2" borderId="0" applyNumberFormat="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10" borderId="0" applyNumberFormat="0" applyBorder="0" applyAlignment="0" applyProtection="0"/>
    <xf numFmtId="0" fontId="27" fillId="0" borderId="0" applyNumberFormat="0" applyFill="0" applyAlignment="0" applyProtection="0"/>
    <xf numFmtId="0" fontId="27" fillId="0" borderId="0" applyNumberFormat="0" applyFill="0" applyAlignment="0" applyProtection="0"/>
    <xf numFmtId="0" fontId="2" fillId="0" borderId="0"/>
    <xf numFmtId="0" fontId="27" fillId="0" borderId="0" applyNumberFormat="0" applyFill="0" applyAlignment="0" applyProtection="0"/>
    <xf numFmtId="0" fontId="13" fillId="0" borderId="0"/>
    <xf numFmtId="0" fontId="27" fillId="0" borderId="0" applyNumberFormat="0" applyFill="0" applyAlignment="0" applyProtection="0"/>
    <xf numFmtId="0" fontId="27" fillId="0" borderId="0" applyNumberFormat="0" applyFill="0" applyAlignment="0" applyProtection="0"/>
    <xf numFmtId="0" fontId="13" fillId="0" borderId="0"/>
    <xf numFmtId="0" fontId="13" fillId="0" borderId="0"/>
    <xf numFmtId="4" fontId="14" fillId="0" borderId="0">
      <alignment horizontal="justify" vertical="top" wrapText="1"/>
    </xf>
    <xf numFmtId="4" fontId="14" fillId="0" borderId="0">
      <alignment horizontal="justify"/>
    </xf>
    <xf numFmtId="0" fontId="27" fillId="0" borderId="0" applyNumberFormat="0" applyFill="0" applyAlignment="0" applyProtection="0"/>
    <xf numFmtId="0" fontId="15" fillId="0" borderId="8" applyNumberFormat="0" applyFill="0" applyAlignment="0" applyProtection="0"/>
    <xf numFmtId="0" fontId="16" fillId="16" borderId="3" applyNumberFormat="0" applyAlignment="0" applyProtection="0"/>
    <xf numFmtId="0" fontId="13" fillId="0" borderId="0"/>
    <xf numFmtId="0" fontId="13" fillId="0" borderId="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0" borderId="2" applyNumberFormat="0" applyAlignment="0" applyProtection="0"/>
    <xf numFmtId="0" fontId="1" fillId="0" borderId="0"/>
    <xf numFmtId="0" fontId="47" fillId="0" borderId="0"/>
    <xf numFmtId="0" fontId="47" fillId="0" borderId="0"/>
    <xf numFmtId="0" fontId="48" fillId="0" borderId="0"/>
    <xf numFmtId="164" fontId="48" fillId="0" borderId="0" applyFont="0" applyFill="0" applyBorder="0" applyAlignment="0" applyProtection="0"/>
    <xf numFmtId="0" fontId="49" fillId="0" borderId="0"/>
  </cellStyleXfs>
  <cellXfs count="226">
    <xf numFmtId="0" fontId="0" fillId="0" borderId="0" xfId="0"/>
    <xf numFmtId="49" fontId="21" fillId="0" borderId="0" xfId="0" applyNumberFormat="1" applyFont="1" applyAlignment="1">
      <alignment horizontal="right" vertical="top"/>
    </xf>
    <xf numFmtId="165" fontId="21" fillId="0" borderId="0" xfId="0" applyNumberFormat="1" applyFont="1" applyAlignment="1" applyProtection="1">
      <alignment horizontal="right" wrapText="1"/>
      <protection locked="0"/>
    </xf>
    <xf numFmtId="166" fontId="23" fillId="0" borderId="0" xfId="0" applyNumberFormat="1" applyFont="1"/>
    <xf numFmtId="0" fontId="21" fillId="0" borderId="0" xfId="0" applyFont="1" applyAlignment="1">
      <alignment horizontal="left" vertical="top" wrapText="1"/>
    </xf>
    <xf numFmtId="0" fontId="23" fillId="0" borderId="0" xfId="0" applyFont="1" applyAlignment="1">
      <alignment horizontal="right" vertical="top"/>
    </xf>
    <xf numFmtId="0" fontId="24" fillId="0" borderId="0" xfId="0" applyFont="1" applyAlignment="1">
      <alignment horizontal="left" vertical="top"/>
    </xf>
    <xf numFmtId="165" fontId="21" fillId="0" borderId="0" xfId="0" applyNumberFormat="1" applyFont="1" applyAlignment="1" applyProtection="1">
      <alignment horizontal="right"/>
      <protection locked="0"/>
    </xf>
    <xf numFmtId="0" fontId="23" fillId="0" borderId="0" xfId="0" applyFont="1" applyAlignment="1">
      <alignment horizontal="right"/>
    </xf>
    <xf numFmtId="4" fontId="23" fillId="0" borderId="0" xfId="0" applyNumberFormat="1" applyFont="1" applyAlignment="1">
      <alignment horizontal="right"/>
    </xf>
    <xf numFmtId="0" fontId="21" fillId="0" borderId="0" xfId="0" applyFont="1" applyAlignment="1">
      <alignment horizontal="right" wrapText="1"/>
    </xf>
    <xf numFmtId="0" fontId="21" fillId="0" borderId="0" xfId="0" applyFont="1" applyAlignment="1">
      <alignment horizontal="justify" vertical="top" wrapText="1"/>
    </xf>
    <xf numFmtId="4" fontId="21" fillId="0" borderId="0" xfId="0" applyNumberFormat="1" applyFont="1" applyAlignment="1">
      <alignment horizontal="right" wrapText="1"/>
    </xf>
    <xf numFmtId="49" fontId="22" fillId="0" borderId="0" xfId="0" applyNumberFormat="1" applyFont="1" applyAlignment="1">
      <alignment horizontal="left" vertical="top"/>
    </xf>
    <xf numFmtId="49" fontId="28" fillId="0" borderId="0" xfId="0" applyNumberFormat="1" applyFont="1" applyAlignment="1">
      <alignment horizontal="right" vertical="top"/>
    </xf>
    <xf numFmtId="49" fontId="29" fillId="0" borderId="0" xfId="0" applyNumberFormat="1" applyFont="1" applyAlignment="1">
      <alignment horizontal="left" vertical="top"/>
    </xf>
    <xf numFmtId="166" fontId="21" fillId="0" borderId="0" xfId="0" applyNumberFormat="1" applyFont="1" applyAlignment="1">
      <alignment horizontal="justify" vertical="top"/>
    </xf>
    <xf numFmtId="0" fontId="21" fillId="0" borderId="0" xfId="0" applyFont="1" applyAlignment="1">
      <alignment vertical="center" wrapText="1"/>
    </xf>
    <xf numFmtId="0" fontId="28" fillId="0" borderId="0" xfId="0" applyFont="1" applyAlignment="1">
      <alignment vertical="center" wrapText="1"/>
    </xf>
    <xf numFmtId="4" fontId="25" fillId="0" borderId="0" xfId="0" applyNumberFormat="1" applyFont="1" applyAlignment="1">
      <alignment horizontal="center"/>
    </xf>
    <xf numFmtId="0" fontId="30" fillId="0" borderId="0" xfId="0" applyFont="1" applyAlignment="1">
      <alignment vertical="center" wrapText="1"/>
    </xf>
    <xf numFmtId="4" fontId="34" fillId="0" borderId="0" xfId="0" applyNumberFormat="1" applyFont="1" applyAlignment="1">
      <alignment horizontal="right" wrapText="1"/>
    </xf>
    <xf numFmtId="0" fontId="28" fillId="0" borderId="0" xfId="0" applyFont="1" applyAlignment="1">
      <alignment horizontal="right" wrapText="1"/>
    </xf>
    <xf numFmtId="4" fontId="28" fillId="0" borderId="0" xfId="0" applyNumberFormat="1" applyFont="1" applyAlignment="1">
      <alignment horizontal="right" wrapText="1"/>
    </xf>
    <xf numFmtId="4" fontId="30" fillId="0" borderId="0" xfId="0" applyNumberFormat="1" applyFont="1" applyAlignment="1">
      <alignment horizontal="right" wrapText="1"/>
    </xf>
    <xf numFmtId="49" fontId="30" fillId="0" borderId="0" xfId="0" applyNumberFormat="1" applyFont="1" applyAlignment="1">
      <alignment horizontal="right" vertical="top"/>
    </xf>
    <xf numFmtId="49" fontId="31" fillId="0" borderId="0" xfId="0" applyNumberFormat="1" applyFont="1" applyAlignment="1">
      <alignment horizontal="left" vertical="top"/>
    </xf>
    <xf numFmtId="0" fontId="30" fillId="0" borderId="0" xfId="0" applyFont="1" applyAlignment="1">
      <alignment horizontal="justify" vertical="top" wrapText="1"/>
    </xf>
    <xf numFmtId="0" fontId="30" fillId="0" borderId="0" xfId="0" applyFont="1" applyAlignment="1">
      <alignment horizontal="right" wrapText="1"/>
    </xf>
    <xf numFmtId="0" fontId="35" fillId="0" borderId="0" xfId="0" applyFont="1" applyAlignment="1">
      <alignment vertical="center" wrapText="1"/>
    </xf>
    <xf numFmtId="166" fontId="30" fillId="0" borderId="10" xfId="0" applyNumberFormat="1" applyFont="1" applyBorder="1" applyAlignment="1">
      <alignment horizontal="justify" vertical="top"/>
    </xf>
    <xf numFmtId="0" fontId="30" fillId="0" borderId="10" xfId="0" applyFont="1" applyBorder="1" applyAlignment="1">
      <alignment horizontal="right"/>
    </xf>
    <xf numFmtId="4" fontId="30" fillId="0" borderId="10" xfId="0" applyNumberFormat="1" applyFont="1" applyBorder="1" applyAlignment="1">
      <alignment horizontal="right"/>
    </xf>
    <xf numFmtId="165" fontId="28" fillId="0" borderId="0" xfId="0" applyNumberFormat="1" applyFont="1" applyAlignment="1" applyProtection="1">
      <alignment horizontal="right" wrapText="1"/>
      <protection locked="0"/>
    </xf>
    <xf numFmtId="0" fontId="30" fillId="0" borderId="0" xfId="0" applyFont="1" applyAlignment="1">
      <alignment horizontal="right" vertical="top"/>
    </xf>
    <xf numFmtId="0" fontId="31" fillId="0" borderId="0" xfId="0" applyFont="1" applyAlignment="1">
      <alignment horizontal="left" vertical="top"/>
    </xf>
    <xf numFmtId="166" fontId="30" fillId="0" borderId="0" xfId="0" applyNumberFormat="1" applyFont="1" applyAlignment="1">
      <alignment horizontal="justify" vertical="top"/>
    </xf>
    <xf numFmtId="0" fontId="30" fillId="0" borderId="0" xfId="0" applyFont="1" applyAlignment="1">
      <alignment horizontal="right"/>
    </xf>
    <xf numFmtId="4" fontId="30" fillId="0" borderId="0" xfId="0" applyNumberFormat="1" applyFont="1" applyAlignment="1">
      <alignment horizontal="right"/>
    </xf>
    <xf numFmtId="165" fontId="28" fillId="0" borderId="0" xfId="0" applyNumberFormat="1" applyFont="1" applyAlignment="1">
      <alignment horizontal="right"/>
    </xf>
    <xf numFmtId="0" fontId="33" fillId="0" borderId="0" xfId="0" applyFont="1" applyAlignment="1">
      <alignment vertical="center" wrapText="1"/>
    </xf>
    <xf numFmtId="165" fontId="28" fillId="0" borderId="10" xfId="0" applyNumberFormat="1" applyFont="1" applyBorder="1" applyAlignment="1" applyProtection="1">
      <alignment horizontal="right"/>
      <protection locked="0"/>
    </xf>
    <xf numFmtId="0" fontId="28" fillId="0" borderId="0" xfId="0" applyFont="1" applyAlignment="1">
      <alignment horizontal="right"/>
    </xf>
    <xf numFmtId="2" fontId="28" fillId="0" borderId="0" xfId="0" applyNumberFormat="1" applyFont="1" applyAlignment="1">
      <alignment horizontal="right"/>
    </xf>
    <xf numFmtId="165" fontId="28" fillId="0" borderId="0" xfId="0" applyNumberFormat="1" applyFont="1" applyAlignment="1" applyProtection="1">
      <alignment horizontal="right"/>
      <protection locked="0"/>
    </xf>
    <xf numFmtId="166" fontId="30" fillId="0" borderId="0" xfId="0" applyNumberFormat="1" applyFont="1"/>
    <xf numFmtId="4" fontId="35" fillId="0" borderId="0" xfId="0" applyNumberFormat="1" applyFont="1" applyAlignment="1">
      <alignment horizontal="center" vertical="center"/>
    </xf>
    <xf numFmtId="4" fontId="35" fillId="0" borderId="0" xfId="0" applyNumberFormat="1" applyFont="1" applyAlignment="1">
      <alignment horizontal="right" vertical="center"/>
    </xf>
    <xf numFmtId="0" fontId="32" fillId="0" borderId="0" xfId="0" applyFont="1"/>
    <xf numFmtId="4" fontId="32" fillId="0" borderId="0" xfId="0" applyNumberFormat="1" applyFont="1"/>
    <xf numFmtId="0" fontId="29" fillId="0" borderId="0" xfId="0" applyFont="1" applyAlignment="1">
      <alignment vertical="center" wrapText="1"/>
    </xf>
    <xf numFmtId="49" fontId="28" fillId="0" borderId="0" xfId="0" applyNumberFormat="1" applyFont="1" applyAlignment="1" applyProtection="1">
      <alignment horizontal="right" vertical="top"/>
      <protection locked="0"/>
    </xf>
    <xf numFmtId="49" fontId="29" fillId="0" borderId="0" xfId="0" applyNumberFormat="1" applyFont="1" applyAlignment="1" applyProtection="1">
      <alignment horizontal="left" vertical="top"/>
      <protection locked="0"/>
    </xf>
    <xf numFmtId="0" fontId="33" fillId="0" borderId="0" xfId="0" applyFont="1" applyAlignment="1" applyProtection="1">
      <alignment horizontal="justify" vertical="top" wrapText="1"/>
      <protection locked="0"/>
    </xf>
    <xf numFmtId="0" fontId="33" fillId="0" borderId="0" xfId="0" applyFont="1" applyAlignment="1" applyProtection="1">
      <alignment horizontal="right" wrapText="1"/>
      <protection locked="0"/>
    </xf>
    <xf numFmtId="4" fontId="33" fillId="0" borderId="0" xfId="0" applyNumberFormat="1" applyFont="1" applyAlignment="1" applyProtection="1">
      <alignment horizontal="right" wrapText="1"/>
      <protection locked="0"/>
    </xf>
    <xf numFmtId="165" fontId="33" fillId="0" borderId="0" xfId="0" applyNumberFormat="1" applyFont="1" applyAlignment="1" applyProtection="1">
      <alignment horizontal="right" wrapText="1"/>
      <protection locked="0"/>
    </xf>
    <xf numFmtId="2" fontId="21" fillId="0" borderId="0" xfId="0" applyNumberFormat="1" applyFont="1"/>
    <xf numFmtId="0" fontId="21" fillId="0" borderId="0" xfId="0" applyFont="1" applyAlignment="1">
      <alignment horizontal="right" vertical="top" wrapText="1"/>
    </xf>
    <xf numFmtId="49" fontId="25" fillId="0" borderId="0" xfId="0" applyNumberFormat="1" applyFont="1" applyAlignment="1">
      <alignment horizontal="center" vertical="top"/>
    </xf>
    <xf numFmtId="0" fontId="36" fillId="0" borderId="0" xfId="0" applyFont="1"/>
    <xf numFmtId="0" fontId="25" fillId="0" borderId="0" xfId="0" applyFont="1" applyAlignment="1">
      <alignment horizontal="center"/>
    </xf>
    <xf numFmtId="166" fontId="21" fillId="0" borderId="0" xfId="0" applyNumberFormat="1" applyFont="1" applyAlignment="1">
      <alignment horizontal="left" vertical="top" wrapText="1"/>
    </xf>
    <xf numFmtId="49" fontId="22" fillId="0" borderId="0" xfId="0" applyNumberFormat="1" applyFont="1" applyAlignment="1">
      <alignment horizontal="right" vertical="top"/>
    </xf>
    <xf numFmtId="49" fontId="23" fillId="0" borderId="0" xfId="0" applyNumberFormat="1" applyFont="1" applyAlignment="1">
      <alignment horizontal="right" vertical="top"/>
    </xf>
    <xf numFmtId="49" fontId="24" fillId="0" borderId="0" xfId="0" applyNumberFormat="1" applyFont="1" applyAlignment="1">
      <alignment horizontal="left" vertical="center"/>
    </xf>
    <xf numFmtId="49" fontId="23" fillId="0" borderId="0" xfId="0" applyNumberFormat="1" applyFont="1" applyAlignment="1">
      <alignment horizontal="left" vertical="center" wrapText="1"/>
    </xf>
    <xf numFmtId="49" fontId="23" fillId="0" borderId="0" xfId="0" applyNumberFormat="1" applyFont="1" applyAlignment="1">
      <alignment horizontal="right" wrapText="1"/>
    </xf>
    <xf numFmtId="4" fontId="23" fillId="0" borderId="0" xfId="0" applyNumberFormat="1" applyFont="1" applyAlignment="1">
      <alignment horizontal="right" wrapText="1"/>
    </xf>
    <xf numFmtId="165" fontId="21" fillId="0" borderId="0" xfId="0" applyNumberFormat="1" applyFont="1" applyAlignment="1">
      <alignment horizontal="right" wrapText="1"/>
    </xf>
    <xf numFmtId="49" fontId="22" fillId="0" borderId="0" xfId="0" applyNumberFormat="1" applyFont="1" applyAlignment="1">
      <alignment horizontal="left" vertical="center"/>
    </xf>
    <xf numFmtId="0" fontId="23" fillId="0" borderId="0" xfId="0" applyFont="1" applyAlignment="1">
      <alignment horizontal="justify" vertical="center" wrapText="1"/>
    </xf>
    <xf numFmtId="0" fontId="21" fillId="0" borderId="0" xfId="0" applyFont="1" applyAlignment="1">
      <alignment horizontal="justify" vertical="center" wrapText="1"/>
    </xf>
    <xf numFmtId="0" fontId="23" fillId="0" borderId="0" xfId="0" applyFont="1" applyAlignment="1">
      <alignment horizontal="right" wrapText="1"/>
    </xf>
    <xf numFmtId="49" fontId="24" fillId="0" borderId="0" xfId="0" applyNumberFormat="1" applyFont="1" applyAlignment="1">
      <alignment horizontal="left" vertical="top"/>
    </xf>
    <xf numFmtId="0" fontId="23" fillId="0" borderId="0" xfId="0" applyFont="1" applyAlignment="1">
      <alignment horizontal="justify" vertical="top" wrapText="1"/>
    </xf>
    <xf numFmtId="0" fontId="23" fillId="0" borderId="10" xfId="0" applyFont="1" applyBorder="1" applyAlignment="1">
      <alignment horizontal="right" vertical="top"/>
    </xf>
    <xf numFmtId="0" fontId="24" fillId="0" borderId="10" xfId="0" applyFont="1" applyBorder="1" applyAlignment="1">
      <alignment horizontal="left" vertical="top"/>
    </xf>
    <xf numFmtId="166" fontId="23" fillId="0" borderId="10" xfId="0" applyNumberFormat="1" applyFont="1" applyBorder="1" applyAlignment="1">
      <alignment horizontal="justify" vertical="top"/>
    </xf>
    <xf numFmtId="0" fontId="23" fillId="0" borderId="10" xfId="0" applyFont="1" applyBorder="1" applyAlignment="1">
      <alignment horizontal="right"/>
    </xf>
    <xf numFmtId="4" fontId="23" fillId="0" borderId="10" xfId="0" applyNumberFormat="1" applyFont="1" applyBorder="1" applyAlignment="1">
      <alignment horizontal="right"/>
    </xf>
    <xf numFmtId="165" fontId="21" fillId="0" borderId="10" xfId="0" applyNumberFormat="1" applyFont="1" applyBorder="1" applyAlignment="1">
      <alignment horizontal="right"/>
    </xf>
    <xf numFmtId="49" fontId="23" fillId="4" borderId="11" xfId="0" applyNumberFormat="1" applyFont="1" applyFill="1" applyBorder="1" applyAlignment="1">
      <alignment horizontal="right" vertical="top"/>
    </xf>
    <xf numFmtId="49" fontId="24" fillId="4" borderId="11" xfId="0" applyNumberFormat="1" applyFont="1" applyFill="1" applyBorder="1" applyAlignment="1">
      <alignment horizontal="left" vertical="top"/>
    </xf>
    <xf numFmtId="0" fontId="23" fillId="4" borderId="11" xfId="0" applyFont="1" applyFill="1" applyBorder="1" applyAlignment="1">
      <alignment horizontal="justify" vertical="center" wrapText="1"/>
    </xf>
    <xf numFmtId="0" fontId="23" fillId="4" borderId="11" xfId="0" applyFont="1" applyFill="1" applyBorder="1" applyAlignment="1">
      <alignment horizontal="right" wrapText="1"/>
    </xf>
    <xf numFmtId="165" fontId="21" fillId="4" borderId="11" xfId="0" applyNumberFormat="1" applyFont="1" applyFill="1" applyBorder="1" applyAlignment="1" applyProtection="1">
      <alignment horizontal="right" wrapText="1"/>
      <protection locked="0"/>
    </xf>
    <xf numFmtId="4" fontId="23" fillId="4" borderId="11" xfId="0" applyNumberFormat="1" applyFont="1" applyFill="1" applyBorder="1" applyAlignment="1">
      <alignment horizontal="right" wrapText="1"/>
    </xf>
    <xf numFmtId="167" fontId="21" fillId="0" borderId="0" xfId="0" applyNumberFormat="1" applyFont="1" applyAlignment="1">
      <alignment horizontal="right" wrapText="1"/>
    </xf>
    <xf numFmtId="49" fontId="24" fillId="4" borderId="11" xfId="0" applyNumberFormat="1" applyFont="1" applyFill="1" applyBorder="1" applyAlignment="1">
      <alignment horizontal="left" vertical="center"/>
    </xf>
    <xf numFmtId="49" fontId="37" fillId="4" borderId="11" xfId="0" applyNumberFormat="1" applyFont="1" applyFill="1" applyBorder="1" applyAlignment="1">
      <alignment horizontal="right" vertical="top"/>
    </xf>
    <xf numFmtId="49" fontId="37" fillId="4" borderId="11" xfId="0" applyNumberFormat="1" applyFont="1" applyFill="1" applyBorder="1" applyAlignment="1">
      <alignment horizontal="left" vertical="center"/>
    </xf>
    <xf numFmtId="0" fontId="37" fillId="4" borderId="11" xfId="0" applyFont="1" applyFill="1" applyBorder="1" applyAlignment="1">
      <alignment horizontal="justify" vertical="center" wrapText="1"/>
    </xf>
    <xf numFmtId="0" fontId="37" fillId="4" borderId="11" xfId="0" applyFont="1" applyFill="1" applyBorder="1" applyAlignment="1">
      <alignment horizontal="right" wrapText="1"/>
    </xf>
    <xf numFmtId="4" fontId="37" fillId="4" borderId="11" xfId="0" applyNumberFormat="1" applyFont="1" applyFill="1" applyBorder="1" applyAlignment="1">
      <alignment horizontal="right" wrapText="1"/>
    </xf>
    <xf numFmtId="165" fontId="25" fillId="4" borderId="11" xfId="0" applyNumberFormat="1" applyFont="1" applyFill="1" applyBorder="1" applyAlignment="1" applyProtection="1">
      <alignment horizontal="right" wrapText="1"/>
      <protection locked="0"/>
    </xf>
    <xf numFmtId="49" fontId="37" fillId="0" borderId="0" xfId="0" applyNumberFormat="1" applyFont="1" applyAlignment="1">
      <alignment horizontal="right" vertical="top"/>
    </xf>
    <xf numFmtId="49" fontId="37" fillId="0" borderId="0" xfId="0" applyNumberFormat="1" applyFont="1" applyAlignment="1">
      <alignment horizontal="left" vertical="center"/>
    </xf>
    <xf numFmtId="0" fontId="37" fillId="0" borderId="0" xfId="0" applyFont="1" applyAlignment="1">
      <alignment horizontal="justify" vertical="center" wrapText="1"/>
    </xf>
    <xf numFmtId="0" fontId="37" fillId="0" borderId="0" xfId="0" applyFont="1" applyAlignment="1">
      <alignment horizontal="right" wrapText="1"/>
    </xf>
    <xf numFmtId="4" fontId="37" fillId="0" borderId="0" xfId="0" applyNumberFormat="1" applyFont="1" applyAlignment="1">
      <alignment horizontal="right" wrapText="1"/>
    </xf>
    <xf numFmtId="165" fontId="25" fillId="0" borderId="0" xfId="0" applyNumberFormat="1" applyFont="1" applyAlignment="1" applyProtection="1">
      <alignment horizontal="right" wrapText="1"/>
      <protection locked="0"/>
    </xf>
    <xf numFmtId="49" fontId="37" fillId="0" borderId="11" xfId="0" applyNumberFormat="1" applyFont="1" applyBorder="1" applyAlignment="1">
      <alignment horizontal="right" vertical="top"/>
    </xf>
    <xf numFmtId="49" fontId="37" fillId="0" borderId="11" xfId="0" applyNumberFormat="1" applyFont="1" applyBorder="1" applyAlignment="1">
      <alignment horizontal="left" vertical="center"/>
    </xf>
    <xf numFmtId="0" fontId="37" fillId="0" borderId="11" xfId="0" applyFont="1" applyBorder="1" applyAlignment="1">
      <alignment horizontal="justify" vertical="center" wrapText="1"/>
    </xf>
    <xf numFmtId="0" fontId="37" fillId="0" borderId="11" xfId="0" applyFont="1" applyBorder="1" applyAlignment="1">
      <alignment horizontal="right" wrapText="1"/>
    </xf>
    <xf numFmtId="4" fontId="37" fillId="0" borderId="11" xfId="0" applyNumberFormat="1" applyFont="1" applyBorder="1" applyAlignment="1">
      <alignment horizontal="right" wrapText="1"/>
    </xf>
    <xf numFmtId="165" fontId="25" fillId="0" borderId="11" xfId="0" applyNumberFormat="1" applyFont="1" applyBorder="1" applyAlignment="1" applyProtection="1">
      <alignment horizontal="right" wrapText="1"/>
      <protection locked="0"/>
    </xf>
    <xf numFmtId="165" fontId="21" fillId="0" borderId="10" xfId="0" applyNumberFormat="1" applyFont="1" applyBorder="1" applyAlignment="1" applyProtection="1">
      <alignment horizontal="right"/>
      <protection locked="0"/>
    </xf>
    <xf numFmtId="0" fontId="21" fillId="0" borderId="0" xfId="0" applyFont="1" applyAlignment="1" applyProtection="1">
      <alignment horizontal="justify" vertical="top" wrapText="1"/>
      <protection locked="0"/>
    </xf>
    <xf numFmtId="2" fontId="21" fillId="0" borderId="0" xfId="0" applyNumberFormat="1" applyFont="1" applyAlignment="1">
      <alignment horizontal="right" wrapText="1"/>
    </xf>
    <xf numFmtId="49" fontId="21" fillId="0" borderId="0" xfId="0" applyNumberFormat="1" applyFont="1" applyAlignment="1" applyProtection="1">
      <alignment horizontal="right" vertical="top"/>
      <protection locked="0"/>
    </xf>
    <xf numFmtId="49" fontId="22" fillId="0" borderId="0" xfId="0" applyNumberFormat="1" applyFont="1" applyAlignment="1" applyProtection="1">
      <alignment horizontal="left" vertical="top"/>
      <protection locked="0"/>
    </xf>
    <xf numFmtId="0" fontId="38" fillId="0" borderId="0" xfId="0" applyFont="1" applyAlignment="1" applyProtection="1">
      <alignment horizontal="justify" vertical="top" wrapText="1"/>
      <protection locked="0"/>
    </xf>
    <xf numFmtId="0" fontId="38" fillId="0" borderId="0" xfId="0" applyFont="1" applyAlignment="1" applyProtection="1">
      <alignment horizontal="right" wrapText="1"/>
      <protection locked="0"/>
    </xf>
    <xf numFmtId="4" fontId="38" fillId="0" borderId="0" xfId="0" applyNumberFormat="1" applyFont="1" applyAlignment="1" applyProtection="1">
      <alignment horizontal="right" wrapText="1"/>
      <protection locked="0"/>
    </xf>
    <xf numFmtId="165" fontId="38" fillId="0" borderId="0" xfId="0" applyNumberFormat="1" applyFont="1" applyAlignment="1" applyProtection="1">
      <alignment horizontal="right" wrapText="1"/>
      <protection locked="0"/>
    </xf>
    <xf numFmtId="4" fontId="39" fillId="0" borderId="0" xfId="0" applyNumberFormat="1" applyFont="1" applyAlignment="1">
      <alignment horizontal="right" wrapText="1"/>
    </xf>
    <xf numFmtId="0" fontId="37" fillId="4" borderId="11" xfId="0" applyFont="1" applyFill="1" applyBorder="1" applyAlignment="1">
      <alignment horizontal="justify" vertical="center"/>
    </xf>
    <xf numFmtId="0" fontId="25" fillId="0" borderId="0" xfId="0" applyFont="1" applyAlignment="1">
      <alignment horizontal="center" vertical="center"/>
    </xf>
    <xf numFmtId="2" fontId="21" fillId="0" borderId="0" xfId="0" applyNumberFormat="1" applyFont="1" applyAlignment="1">
      <alignment horizontal="justify" vertical="top" wrapText="1"/>
    </xf>
    <xf numFmtId="0" fontId="23" fillId="0" borderId="12" xfId="0" applyFont="1" applyBorder="1" applyAlignment="1">
      <alignment horizontal="right" vertical="top"/>
    </xf>
    <xf numFmtId="0" fontId="24" fillId="0" borderId="12" xfId="0" applyFont="1" applyBorder="1" applyAlignment="1">
      <alignment horizontal="left" vertical="top"/>
    </xf>
    <xf numFmtId="166" fontId="23" fillId="0" borderId="12" xfId="0" applyNumberFormat="1" applyFont="1" applyBorder="1" applyAlignment="1">
      <alignment horizontal="justify" vertical="top"/>
    </xf>
    <xf numFmtId="166" fontId="30" fillId="0" borderId="12" xfId="0" applyNumberFormat="1" applyFont="1" applyBorder="1" applyAlignment="1">
      <alignment horizontal="justify" vertical="top"/>
    </xf>
    <xf numFmtId="0" fontId="30" fillId="0" borderId="12" xfId="0" applyFont="1" applyBorder="1" applyAlignment="1">
      <alignment horizontal="right"/>
    </xf>
    <xf numFmtId="4" fontId="30" fillId="0" borderId="12" xfId="0" applyNumberFormat="1" applyFont="1" applyBorder="1" applyAlignment="1">
      <alignment horizontal="right"/>
    </xf>
    <xf numFmtId="165" fontId="28" fillId="0" borderId="12" xfId="0" applyNumberFormat="1" applyFont="1" applyBorder="1" applyAlignment="1" applyProtection="1">
      <alignment horizontal="right"/>
      <protection locked="0"/>
    </xf>
    <xf numFmtId="4" fontId="21" fillId="17" borderId="0" xfId="0" applyNumberFormat="1" applyFont="1" applyFill="1" applyAlignment="1">
      <alignment horizontal="right" wrapText="1"/>
    </xf>
    <xf numFmtId="0" fontId="21" fillId="0" borderId="0" xfId="0" applyFont="1" applyAlignment="1">
      <alignment wrapText="1"/>
    </xf>
    <xf numFmtId="4" fontId="41" fillId="0" borderId="0" xfId="0" applyNumberFormat="1" applyFont="1" applyAlignment="1">
      <alignment horizontal="justify" vertical="top" wrapText="1"/>
    </xf>
    <xf numFmtId="2" fontId="42" fillId="0" borderId="0" xfId="0" applyNumberFormat="1" applyFont="1" applyAlignment="1">
      <alignment horizontal="right" wrapText="1"/>
    </xf>
    <xf numFmtId="0" fontId="42" fillId="0" borderId="0" xfId="0" applyFont="1" applyAlignment="1">
      <alignment horizontal="right" wrapText="1"/>
    </xf>
    <xf numFmtId="2" fontId="42" fillId="0" borderId="0" xfId="0" applyNumberFormat="1" applyFont="1" applyAlignment="1">
      <alignment horizontal="right"/>
    </xf>
    <xf numFmtId="4" fontId="42" fillId="0" borderId="0" xfId="0" applyNumberFormat="1" applyFont="1" applyAlignment="1" applyProtection="1">
      <alignment horizontal="right"/>
      <protection locked="0"/>
    </xf>
    <xf numFmtId="4" fontId="42" fillId="0" borderId="0" xfId="0" applyNumberFormat="1" applyFont="1" applyAlignment="1">
      <alignment horizontal="right"/>
    </xf>
    <xf numFmtId="0" fontId="44" fillId="0" borderId="0" xfId="0" applyFont="1"/>
    <xf numFmtId="0" fontId="42" fillId="0" borderId="0" xfId="0" applyFont="1" applyAlignment="1">
      <alignment horizontal="left" vertical="top" wrapText="1"/>
    </xf>
    <xf numFmtId="2" fontId="44" fillId="0" borderId="0" xfId="0" applyNumberFormat="1" applyFont="1" applyAlignment="1">
      <alignment horizontal="left" vertical="top"/>
    </xf>
    <xf numFmtId="4" fontId="46" fillId="0" borderId="0" xfId="0" applyNumberFormat="1" applyFont="1" applyAlignment="1" applyProtection="1">
      <alignment horizontal="right"/>
      <protection locked="0"/>
    </xf>
    <xf numFmtId="4" fontId="46" fillId="0" borderId="0" xfId="0" applyNumberFormat="1" applyFont="1" applyAlignment="1">
      <alignment horizontal="right"/>
    </xf>
    <xf numFmtId="2" fontId="44" fillId="0" borderId="0" xfId="0" applyNumberFormat="1" applyFont="1" applyAlignment="1">
      <alignment horizontal="left" vertical="top" wrapText="1"/>
    </xf>
    <xf numFmtId="166" fontId="21" fillId="0" borderId="0" xfId="0" applyNumberFormat="1" applyFont="1" applyAlignment="1">
      <alignment horizontal="right" vertical="top" wrapText="1"/>
    </xf>
    <xf numFmtId="4" fontId="21" fillId="0" borderId="0" xfId="0" applyNumberFormat="1" applyFont="1" applyAlignment="1">
      <alignment wrapText="1"/>
    </xf>
    <xf numFmtId="166" fontId="23" fillId="0" borderId="0" xfId="0" applyNumberFormat="1" applyFont="1" applyAlignment="1">
      <alignment horizontal="left" vertical="top" wrapText="1"/>
    </xf>
    <xf numFmtId="2" fontId="44" fillId="0" borderId="0" xfId="0" applyNumberFormat="1" applyFont="1" applyAlignment="1">
      <alignment horizontal="left" vertical="center" wrapText="1"/>
    </xf>
    <xf numFmtId="0" fontId="21" fillId="0" borderId="0" xfId="0" applyFont="1" applyAlignment="1">
      <alignment horizontal="right" vertical="center" wrapText="1"/>
    </xf>
    <xf numFmtId="2" fontId="42" fillId="0" borderId="0" xfId="0" applyNumberFormat="1" applyFont="1" applyAlignment="1">
      <alignment horizontal="left" vertical="top" wrapText="1"/>
    </xf>
    <xf numFmtId="0" fontId="44" fillId="0" borderId="0" xfId="0" applyFont="1" applyAlignment="1">
      <alignment horizontal="left"/>
    </xf>
    <xf numFmtId="4" fontId="21" fillId="0" borderId="0" xfId="0" applyNumberFormat="1" applyFont="1" applyAlignment="1">
      <alignment horizontal="right" vertical="center" wrapText="1"/>
    </xf>
    <xf numFmtId="165" fontId="21" fillId="0" borderId="0" xfId="0" applyNumberFormat="1" applyFont="1" applyAlignment="1" applyProtection="1">
      <alignment horizontal="right" vertical="center" wrapText="1"/>
      <protection locked="0"/>
    </xf>
    <xf numFmtId="0" fontId="42" fillId="0" borderId="0" xfId="0" applyFont="1" applyAlignment="1">
      <alignment horizontal="right" vertical="top" wrapText="1"/>
    </xf>
    <xf numFmtId="49" fontId="21" fillId="0" borderId="13" xfId="0" applyNumberFormat="1" applyFont="1" applyBorder="1" applyAlignment="1">
      <alignment horizontal="right" vertical="top"/>
    </xf>
    <xf numFmtId="49" fontId="22" fillId="0" borderId="13" xfId="0" applyNumberFormat="1" applyFont="1" applyBorder="1" applyAlignment="1">
      <alignment horizontal="left" vertical="center"/>
    </xf>
    <xf numFmtId="0" fontId="21" fillId="0" borderId="13" xfId="0" applyFont="1" applyBorder="1" applyAlignment="1">
      <alignment horizontal="justify" vertical="center" wrapText="1"/>
    </xf>
    <xf numFmtId="0" fontId="21" fillId="0" borderId="13" xfId="0" applyFont="1" applyBorder="1" applyAlignment="1">
      <alignment horizontal="right" wrapText="1"/>
    </xf>
    <xf numFmtId="4" fontId="21" fillId="0" borderId="13" xfId="0" applyNumberFormat="1" applyFont="1" applyBorder="1" applyAlignment="1">
      <alignment horizontal="right" wrapText="1"/>
    </xf>
    <xf numFmtId="165" fontId="21" fillId="0" borderId="13" xfId="0" applyNumberFormat="1" applyFont="1" applyBorder="1" applyAlignment="1" applyProtection="1">
      <alignment horizontal="right" wrapText="1"/>
      <protection locked="0"/>
    </xf>
    <xf numFmtId="49" fontId="23" fillId="0" borderId="13" xfId="0" applyNumberFormat="1" applyFont="1" applyBorder="1" applyAlignment="1">
      <alignment horizontal="right" vertical="top"/>
    </xf>
    <xf numFmtId="49" fontId="24" fillId="0" borderId="13" xfId="0" applyNumberFormat="1" applyFont="1" applyBorder="1" applyAlignment="1">
      <alignment horizontal="left" vertical="center"/>
    </xf>
    <xf numFmtId="0" fontId="23" fillId="0" borderId="13" xfId="0" applyFont="1" applyBorder="1" applyAlignment="1">
      <alignment horizontal="justify" vertical="center" wrapText="1"/>
    </xf>
    <xf numFmtId="0" fontId="23" fillId="0" borderId="13" xfId="0" applyFont="1" applyBorder="1" applyAlignment="1">
      <alignment horizontal="right" wrapText="1"/>
    </xf>
    <xf numFmtId="4" fontId="23" fillId="0" borderId="13" xfId="0" applyNumberFormat="1" applyFont="1" applyBorder="1" applyAlignment="1">
      <alignment horizontal="right" wrapText="1"/>
    </xf>
    <xf numFmtId="0" fontId="49" fillId="0" borderId="0" xfId="61"/>
    <xf numFmtId="2" fontId="27" fillId="0" borderId="0" xfId="61" applyNumberFormat="1" applyFont="1" applyAlignment="1">
      <alignment horizontal="right"/>
    </xf>
    <xf numFmtId="2" fontId="27" fillId="0" borderId="0" xfId="61" applyNumberFormat="1" applyFont="1" applyAlignment="1">
      <alignment horizontal="left" vertical="top"/>
    </xf>
    <xf numFmtId="2" fontId="0" fillId="0" borderId="0" xfId="61" applyNumberFormat="1" applyFont="1" applyAlignment="1">
      <alignment horizontal="left" vertical="top"/>
    </xf>
    <xf numFmtId="49" fontId="0" fillId="0" borderId="0" xfId="61" applyNumberFormat="1" applyFont="1" applyAlignment="1">
      <alignment horizontal="left" vertical="top"/>
    </xf>
    <xf numFmtId="2" fontId="50" fillId="0" borderId="0" xfId="61" applyNumberFormat="1" applyFont="1" applyAlignment="1">
      <alignment horizontal="left"/>
    </xf>
    <xf numFmtId="2" fontId="50" fillId="0" borderId="0" xfId="61" applyNumberFormat="1" applyFont="1" applyAlignment="1">
      <alignment horizontal="right"/>
    </xf>
    <xf numFmtId="2" fontId="51" fillId="0" borderId="0" xfId="61" applyNumberFormat="1" applyFont="1" applyAlignment="1">
      <alignment horizontal="left" vertical="top"/>
    </xf>
    <xf numFmtId="2" fontId="52" fillId="0" borderId="0" xfId="61" applyNumberFormat="1" applyFont="1" applyAlignment="1">
      <alignment horizontal="left" vertical="top"/>
    </xf>
    <xf numFmtId="2" fontId="53" fillId="0" borderId="0" xfId="61" applyNumberFormat="1" applyFont="1" applyAlignment="1">
      <alignment horizontal="left" vertical="top"/>
    </xf>
    <xf numFmtId="168" fontId="53" fillId="0" borderId="0" xfId="61" applyNumberFormat="1" applyFont="1" applyAlignment="1">
      <alignment horizontal="right"/>
    </xf>
    <xf numFmtId="2" fontId="53" fillId="0" borderId="0" xfId="61" applyNumberFormat="1" applyFont="1" applyAlignment="1">
      <alignment horizontal="right"/>
    </xf>
    <xf numFmtId="49" fontId="21" fillId="0" borderId="0" xfId="0" applyNumberFormat="1" applyFont="1" applyAlignment="1">
      <alignment horizontal="left" vertical="top"/>
    </xf>
    <xf numFmtId="49" fontId="21" fillId="0" borderId="0" xfId="0" applyNumberFormat="1" applyFont="1" applyAlignment="1">
      <alignment horizontal="center" vertical="top"/>
    </xf>
    <xf numFmtId="4" fontId="23"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49" fontId="23" fillId="18" borderId="14" xfId="0" applyNumberFormat="1" applyFont="1" applyFill="1" applyBorder="1" applyAlignment="1">
      <alignment horizontal="center" vertical="center"/>
    </xf>
    <xf numFmtId="49" fontId="23" fillId="18" borderId="15" xfId="0" applyNumberFormat="1" applyFont="1" applyFill="1" applyBorder="1" applyAlignment="1">
      <alignment horizontal="left" vertical="center"/>
    </xf>
    <xf numFmtId="49" fontId="24" fillId="18" borderId="15" xfId="0" applyNumberFormat="1" applyFont="1" applyFill="1" applyBorder="1" applyAlignment="1">
      <alignment horizontal="left" vertical="center"/>
    </xf>
    <xf numFmtId="49" fontId="23" fillId="18" borderId="14" xfId="0" applyNumberFormat="1" applyFont="1" applyFill="1" applyBorder="1" applyAlignment="1">
      <alignment horizontal="center" vertical="top"/>
    </xf>
    <xf numFmtId="49" fontId="23" fillId="18" borderId="15" xfId="0" applyNumberFormat="1" applyFont="1" applyFill="1" applyBorder="1" applyAlignment="1">
      <alignment horizontal="left" vertical="top"/>
    </xf>
    <xf numFmtId="0" fontId="23" fillId="18" borderId="16" xfId="0" applyFont="1" applyFill="1" applyBorder="1" applyAlignment="1">
      <alignment horizontal="right" wrapText="1"/>
    </xf>
    <xf numFmtId="2" fontId="40" fillId="0" borderId="0" xfId="61" applyNumberFormat="1" applyFont="1" applyAlignment="1">
      <alignment horizontal="left"/>
    </xf>
    <xf numFmtId="49" fontId="23" fillId="19" borderId="14" xfId="0" applyNumberFormat="1" applyFont="1" applyFill="1" applyBorder="1" applyAlignment="1">
      <alignment horizontal="center" vertical="top"/>
    </xf>
    <xf numFmtId="49" fontId="23" fillId="19" borderId="15" xfId="0" applyNumberFormat="1" applyFont="1" applyFill="1" applyBorder="1" applyAlignment="1">
      <alignment horizontal="left" vertical="top"/>
    </xf>
    <xf numFmtId="49" fontId="24" fillId="19" borderId="15" xfId="0" applyNumberFormat="1" applyFont="1" applyFill="1" applyBorder="1" applyAlignment="1">
      <alignment horizontal="left" vertical="center"/>
    </xf>
    <xf numFmtId="0" fontId="23" fillId="19" borderId="16" xfId="0" applyFont="1" applyFill="1" applyBorder="1" applyAlignment="1">
      <alignment horizontal="right" wrapText="1"/>
    </xf>
    <xf numFmtId="49" fontId="23" fillId="19" borderId="14" xfId="0" applyNumberFormat="1" applyFont="1" applyFill="1" applyBorder="1" applyAlignment="1">
      <alignment horizontal="center" vertical="center"/>
    </xf>
    <xf numFmtId="49" fontId="23" fillId="19" borderId="15" xfId="0" applyNumberFormat="1" applyFont="1" applyFill="1" applyBorder="1" applyAlignment="1">
      <alignment horizontal="left" vertical="center"/>
    </xf>
    <xf numFmtId="0" fontId="55" fillId="0" borderId="0" xfId="61" applyFont="1"/>
    <xf numFmtId="0" fontId="56" fillId="0" borderId="0" xfId="0" applyFont="1" applyAlignment="1">
      <alignment horizontal="right" vertical="center"/>
    </xf>
    <xf numFmtId="0" fontId="57" fillId="0" borderId="0" xfId="0" applyFont="1" applyAlignment="1">
      <alignment vertical="center"/>
    </xf>
    <xf numFmtId="0" fontId="58" fillId="0" borderId="0" xfId="0" applyFont="1" applyAlignment="1">
      <alignment vertical="center"/>
    </xf>
    <xf numFmtId="2" fontId="0" fillId="0" borderId="0" xfId="61" applyNumberFormat="1" applyFont="1" applyAlignment="1">
      <alignment horizontal="left" vertical="center"/>
    </xf>
    <xf numFmtId="2" fontId="27" fillId="0" borderId="0" xfId="61" applyNumberFormat="1" applyFont="1" applyAlignment="1">
      <alignment horizontal="left" vertical="center"/>
    </xf>
    <xf numFmtId="166" fontId="23" fillId="0" borderId="0" xfId="0" applyNumberFormat="1" applyFont="1" applyAlignment="1">
      <alignment horizontal="justify" vertical="top"/>
    </xf>
    <xf numFmtId="165" fontId="21" fillId="0" borderId="0" xfId="0" applyNumberFormat="1" applyFont="1" applyAlignment="1">
      <alignment horizontal="right"/>
    </xf>
    <xf numFmtId="169" fontId="53" fillId="0" borderId="0" xfId="61" applyNumberFormat="1" applyFont="1" applyAlignment="1">
      <alignment horizontal="right"/>
    </xf>
    <xf numFmtId="169" fontId="37" fillId="18" borderId="16" xfId="0" applyNumberFormat="1" applyFont="1" applyFill="1" applyBorder="1" applyAlignment="1">
      <alignment horizontal="right" vertical="center" wrapText="1"/>
    </xf>
    <xf numFmtId="169" fontId="37" fillId="19" borderId="16" xfId="0" applyNumberFormat="1" applyFont="1" applyFill="1" applyBorder="1" applyAlignment="1">
      <alignment horizontal="right" vertical="center" wrapText="1"/>
    </xf>
    <xf numFmtId="2" fontId="0" fillId="0" borderId="0" xfId="61" applyNumberFormat="1" applyFont="1" applyAlignment="1">
      <alignment horizontal="right"/>
    </xf>
    <xf numFmtId="2" fontId="13" fillId="0" borderId="0" xfId="61" applyNumberFormat="1" applyFont="1" applyAlignment="1">
      <alignment horizontal="justify" vertical="top" wrapText="1"/>
    </xf>
    <xf numFmtId="2" fontId="13" fillId="0" borderId="0" xfId="61" applyNumberFormat="1" applyFont="1" applyAlignment="1">
      <alignment horizontal="center" wrapText="1"/>
    </xf>
    <xf numFmtId="4" fontId="13" fillId="0" borderId="0" xfId="61" applyNumberFormat="1" applyFont="1" applyAlignment="1">
      <alignment horizontal="right" wrapText="1"/>
    </xf>
    <xf numFmtId="0" fontId="59" fillId="0" borderId="0" xfId="0" applyFont="1" applyAlignment="1">
      <alignment horizontal="left" vertical="top" wrapText="1"/>
    </xf>
    <xf numFmtId="0" fontId="28" fillId="0" borderId="0" xfId="0" applyFont="1" applyAlignment="1">
      <alignment horizontal="left" vertical="top" wrapText="1"/>
    </xf>
    <xf numFmtId="0" fontId="42" fillId="0" borderId="0" xfId="0" applyFont="1" applyAlignment="1">
      <alignment horizontal="left" vertical="center" wrapText="1"/>
    </xf>
    <xf numFmtId="0" fontId="21" fillId="0" borderId="0" xfId="0" applyFont="1" applyAlignment="1">
      <alignment horizontal="center" wrapText="1"/>
    </xf>
    <xf numFmtId="0" fontId="61" fillId="0" borderId="0" xfId="0" applyFont="1" applyAlignment="1">
      <alignment horizontal="left" vertical="top" wrapText="1"/>
    </xf>
    <xf numFmtId="2" fontId="62" fillId="0" borderId="0" xfId="0" applyNumberFormat="1" applyFont="1" applyAlignment="1">
      <alignment horizontal="justify" vertical="top"/>
    </xf>
    <xf numFmtId="2" fontId="0" fillId="0" borderId="0" xfId="61" applyNumberFormat="1" applyFont="1" applyAlignment="1">
      <alignment horizontal="left" vertical="top"/>
    </xf>
    <xf numFmtId="2" fontId="27" fillId="0" borderId="0" xfId="61" applyNumberFormat="1" applyFont="1" applyAlignment="1">
      <alignment horizontal="left" vertical="top"/>
    </xf>
    <xf numFmtId="2" fontId="27" fillId="0" borderId="0" xfId="61" applyNumberFormat="1" applyFont="1" applyAlignment="1">
      <alignment horizontal="center" vertical="top"/>
    </xf>
    <xf numFmtId="0" fontId="21" fillId="0" borderId="0" xfId="0" applyFont="1" applyAlignment="1">
      <alignment horizontal="justify" vertical="top" wrapText="1"/>
    </xf>
    <xf numFmtId="49" fontId="23" fillId="20" borderId="14" xfId="0" applyNumberFormat="1" applyFont="1" applyFill="1" applyBorder="1" applyAlignment="1">
      <alignment horizontal="center" vertical="top"/>
    </xf>
    <xf numFmtId="49" fontId="23" fillId="20" borderId="15" xfId="0" applyNumberFormat="1" applyFont="1" applyFill="1" applyBorder="1" applyAlignment="1">
      <alignment horizontal="center" vertical="top"/>
    </xf>
    <xf numFmtId="169" fontId="37" fillId="20" borderId="16" xfId="0" applyNumberFormat="1" applyFont="1" applyFill="1" applyBorder="1" applyAlignment="1">
      <alignment horizontal="right" wrapText="1"/>
    </xf>
    <xf numFmtId="49" fontId="23" fillId="20" borderId="14" xfId="0" applyNumberFormat="1" applyFont="1" applyFill="1" applyBorder="1" applyAlignment="1">
      <alignment horizontal="center" vertical="top"/>
    </xf>
    <xf numFmtId="2" fontId="54" fillId="20" borderId="14" xfId="61" applyNumberFormat="1" applyFont="1" applyFill="1" applyBorder="1" applyAlignment="1">
      <alignment horizontal="center" vertical="top"/>
    </xf>
    <xf numFmtId="2" fontId="54" fillId="20" borderId="15" xfId="61" applyNumberFormat="1" applyFont="1" applyFill="1" applyBorder="1" applyAlignment="1">
      <alignment horizontal="center" vertical="top"/>
    </xf>
    <xf numFmtId="169" fontId="54" fillId="20" borderId="17" xfId="61" applyNumberFormat="1" applyFont="1" applyFill="1" applyBorder="1" applyAlignment="1">
      <alignment horizontal="right"/>
    </xf>
    <xf numFmtId="2" fontId="0" fillId="0" borderId="0" xfId="61" applyNumberFormat="1" applyFont="1" applyAlignment="1">
      <alignment horizontal="center" vertical="top"/>
    </xf>
    <xf numFmtId="2" fontId="0" fillId="0" borderId="0" xfId="61" applyNumberFormat="1" applyFont="1" applyAlignment="1">
      <alignment horizontal="center"/>
    </xf>
  </cellXfs>
  <cellStyles count="62">
    <cellStyle name="20% - Isticanje1" xfId="1" xr:uid="{00000000-0005-0000-0000-000000000000}"/>
    <cellStyle name="20% - Isticanje2" xfId="2" xr:uid="{00000000-0005-0000-0000-000001000000}"/>
    <cellStyle name="20% - Isticanje3" xfId="3" xr:uid="{00000000-0005-0000-0000-000002000000}"/>
    <cellStyle name="20% - Isticanje4" xfId="4" xr:uid="{00000000-0005-0000-0000-000003000000}"/>
    <cellStyle name="20% - Isticanje5" xfId="5" xr:uid="{00000000-0005-0000-0000-000004000000}"/>
    <cellStyle name="20% - Isticanje6" xfId="6" xr:uid="{00000000-0005-0000-0000-000005000000}"/>
    <cellStyle name="40% - Isticanje1" xfId="7" xr:uid="{00000000-0005-0000-0000-000006000000}"/>
    <cellStyle name="40% - Isticanje2" xfId="8" xr:uid="{00000000-0005-0000-0000-000007000000}"/>
    <cellStyle name="40% - Isticanje3" xfId="9" xr:uid="{00000000-0005-0000-0000-000008000000}"/>
    <cellStyle name="40% - Isticanje4" xfId="10" xr:uid="{00000000-0005-0000-0000-000009000000}"/>
    <cellStyle name="40% - Isticanje5" xfId="11" xr:uid="{00000000-0005-0000-0000-00000A000000}"/>
    <cellStyle name="40% - Isticanje6" xfId="12" xr:uid="{00000000-0005-0000-0000-00000B000000}"/>
    <cellStyle name="60% - Isticanje1" xfId="13" xr:uid="{00000000-0005-0000-0000-00000C000000}"/>
    <cellStyle name="60% - Isticanje2" xfId="14" xr:uid="{00000000-0005-0000-0000-00000D000000}"/>
    <cellStyle name="60% - Isticanje3" xfId="15" xr:uid="{00000000-0005-0000-0000-00000E000000}"/>
    <cellStyle name="60% - Isticanje4" xfId="16" xr:uid="{00000000-0005-0000-0000-00000F000000}"/>
    <cellStyle name="60% - Isticanje5" xfId="17" xr:uid="{00000000-0005-0000-0000-000010000000}"/>
    <cellStyle name="60% - Isticanje6" xfId="18" xr:uid="{00000000-0005-0000-0000-000011000000}"/>
    <cellStyle name="Bilješka" xfId="19" xr:uid="{00000000-0005-0000-0000-000012000000}"/>
    <cellStyle name="Comma 2" xfId="60" xr:uid="{0D471E37-0456-4EA4-B97A-3FA471E3F073}"/>
    <cellStyle name="Dobro" xfId="20" xr:uid="{00000000-0005-0000-0000-000013000000}"/>
    <cellStyle name="Isticanje1" xfId="21" xr:uid="{00000000-0005-0000-0000-000014000000}"/>
    <cellStyle name="Isticanje2" xfId="22" xr:uid="{00000000-0005-0000-0000-000015000000}"/>
    <cellStyle name="Isticanje3" xfId="23" xr:uid="{00000000-0005-0000-0000-000016000000}"/>
    <cellStyle name="Isticanje4" xfId="24" xr:uid="{00000000-0005-0000-0000-000017000000}"/>
    <cellStyle name="Isticanje5" xfId="25" xr:uid="{00000000-0005-0000-0000-000018000000}"/>
    <cellStyle name="Isticanje6" xfId="26" xr:uid="{00000000-0005-0000-0000-000019000000}"/>
    <cellStyle name="Izlaz" xfId="27" xr:uid="{00000000-0005-0000-0000-00001A000000}"/>
    <cellStyle name="Izračun" xfId="28" xr:uid="{00000000-0005-0000-0000-00001B000000}"/>
    <cellStyle name="Loše" xfId="29" xr:uid="{00000000-0005-0000-0000-00001C000000}"/>
    <cellStyle name="Naslov" xfId="30" xr:uid="{00000000-0005-0000-0000-00001D000000}"/>
    <cellStyle name="Naslov 1" xfId="31" xr:uid="{00000000-0005-0000-0000-00001E000000}"/>
    <cellStyle name="Naslov 2" xfId="32" xr:uid="{00000000-0005-0000-0000-00001F000000}"/>
    <cellStyle name="Naslov 3" xfId="33" xr:uid="{00000000-0005-0000-0000-000020000000}"/>
    <cellStyle name="Naslov 4" xfId="34" xr:uid="{00000000-0005-0000-0000-000021000000}"/>
    <cellStyle name="Neutralno" xfId="35" xr:uid="{00000000-0005-0000-0000-000022000000}"/>
    <cellStyle name="Normal 14" xfId="36" xr:uid="{00000000-0005-0000-0000-000024000000}"/>
    <cellStyle name="Normal 19" xfId="37" xr:uid="{00000000-0005-0000-0000-000025000000}"/>
    <cellStyle name="Normal 2" xfId="38" xr:uid="{00000000-0005-0000-0000-000026000000}"/>
    <cellStyle name="Normal 21" xfId="39" xr:uid="{00000000-0005-0000-0000-000027000000}"/>
    <cellStyle name="Normal 3" xfId="56" xr:uid="{9EC4E7D1-9420-46BB-AB56-253215E8C78A}"/>
    <cellStyle name="Normal 30" xfId="40" xr:uid="{00000000-0005-0000-0000-000028000000}"/>
    <cellStyle name="Normal 38" xfId="41" xr:uid="{00000000-0005-0000-0000-000029000000}"/>
    <cellStyle name="Normal 4" xfId="59" xr:uid="{CF7EF998-656F-4B70-A2B9-FCE49343FF4F}"/>
    <cellStyle name="Normal 5" xfId="61" xr:uid="{81E30E51-EC3E-4C26-A8CC-B0F0003AFB36}"/>
    <cellStyle name="Normal 6" xfId="42" xr:uid="{00000000-0005-0000-0000-00002A000000}"/>
    <cellStyle name="Normal 7" xfId="43" xr:uid="{00000000-0005-0000-0000-00002B000000}"/>
    <cellStyle name="Normal 9" xfId="44" xr:uid="{00000000-0005-0000-0000-00002C000000}"/>
    <cellStyle name="Normal1" xfId="45" xr:uid="{00000000-0005-0000-0000-00002D000000}"/>
    <cellStyle name="Normal3" xfId="46" xr:uid="{00000000-0005-0000-0000-00002E000000}"/>
    <cellStyle name="Normalno" xfId="0" builtinId="0"/>
    <cellStyle name="Normalno 3" xfId="47" xr:uid="{00000000-0005-0000-0000-00002F000000}"/>
    <cellStyle name="Obično 2" xfId="57" xr:uid="{6A5184C5-97F5-4435-90EC-A42142EA1955}"/>
    <cellStyle name="Obično 3" xfId="58" xr:uid="{C52B6838-AFD1-41F8-B4C3-504EA0394CA5}"/>
    <cellStyle name="Povezana ćelija" xfId="48" xr:uid="{00000000-0005-0000-0000-000030000000}"/>
    <cellStyle name="Provjera ćelije" xfId="49" xr:uid="{00000000-0005-0000-0000-000031000000}"/>
    <cellStyle name="Stil 1" xfId="50" xr:uid="{00000000-0005-0000-0000-000032000000}"/>
    <cellStyle name="Style 1" xfId="51" xr:uid="{00000000-0005-0000-0000-000033000000}"/>
    <cellStyle name="Tekst objašnjenja" xfId="52" xr:uid="{00000000-0005-0000-0000-000034000000}"/>
    <cellStyle name="Tekst upozorenja" xfId="53" xr:uid="{00000000-0005-0000-0000-000035000000}"/>
    <cellStyle name="Ukupni zbroj" xfId="54" xr:uid="{00000000-0005-0000-0000-000036000000}"/>
    <cellStyle name="Unos" xfId="55" xr:uid="{00000000-0005-0000-0000-00003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A0E0E0"/>
      <rgbColor rgb="00660066"/>
      <rgbColor rgb="00FF8080"/>
      <rgbColor rgb="000080C0"/>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CCC"/>
      <rgbColor rgb="00FFCC99"/>
      <rgbColor rgb="003366FF"/>
      <rgbColor rgb="0033CCCC"/>
      <rgbColor rgb="00999933"/>
      <rgbColor rgb="00FFCC00"/>
      <rgbColor rgb="00FF9900"/>
      <rgbColor rgb="00FF6600"/>
      <rgbColor rgb="00666699"/>
      <rgbColor rgb="00969696"/>
      <rgbColor rgb="00003366"/>
      <rgbColor rgb="00339966"/>
      <rgbColor rgb="00003300"/>
      <rgbColor rgb="00663300"/>
      <rgbColor rgb="00996633"/>
      <rgbColor rgb="00993366"/>
      <rgbColor rgb="00333399"/>
      <rgbColor rgb="00424242"/>
    </indexedColors>
    <mruColors>
      <color rgb="FFE511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659423</xdr:colOff>
      <xdr:row>0</xdr:row>
      <xdr:rowOff>0</xdr:rowOff>
    </xdr:from>
    <xdr:to>
      <xdr:col>6</xdr:col>
      <xdr:colOff>437836</xdr:colOff>
      <xdr:row>2</xdr:row>
      <xdr:rowOff>66884</xdr:rowOff>
    </xdr:to>
    <xdr:pic>
      <xdr:nvPicPr>
        <xdr:cNvPr id="2" name="Picture 1">
          <a:extLst>
            <a:ext uri="{FF2B5EF4-FFF2-40B4-BE49-F238E27FC236}">
              <a16:creationId xmlns:a16="http://schemas.microsoft.com/office/drawing/2014/main" id="{E6DC8DFB-03C0-4B20-9EC0-4687BCBD5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907" y="0"/>
          <a:ext cx="39338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0DCD-77A7-4AE6-A2F0-3E6CAB3F41FE}">
  <dimension ref="A2:P32"/>
  <sheetViews>
    <sheetView topLeftCell="A13" zoomScaleNormal="100" workbookViewId="0">
      <selection activeCell="M33" sqref="M33"/>
    </sheetView>
  </sheetViews>
  <sheetFormatPr defaultRowHeight="12.75" x14ac:dyDescent="0.2"/>
  <cols>
    <col min="1" max="1" width="7.28515625" style="165" customWidth="1"/>
    <col min="2" max="2" width="16.85546875" style="165" customWidth="1"/>
    <col min="3" max="3" width="7.28515625" style="165" customWidth="1"/>
    <col min="4" max="4" width="9.28515625" style="165" customWidth="1"/>
    <col min="5" max="5" width="10.7109375" style="165" customWidth="1"/>
    <col min="6" max="6" width="18.42578125" style="164" bestFit="1" customWidth="1"/>
    <col min="7" max="16384" width="9.140625" style="163"/>
  </cols>
  <sheetData>
    <row r="2" spans="2:7" ht="79.5" customHeight="1" x14ac:dyDescent="0.2">
      <c r="E2" s="215"/>
      <c r="F2" s="215"/>
      <c r="G2" s="215"/>
    </row>
    <row r="3" spans="2:7" ht="81" customHeight="1" x14ac:dyDescent="0.2">
      <c r="E3" s="196"/>
      <c r="F3" s="197"/>
      <c r="G3" s="197"/>
    </row>
    <row r="4" spans="2:7" ht="14.45" customHeight="1" x14ac:dyDescent="0.2">
      <c r="B4" s="164" t="s">
        <v>109</v>
      </c>
      <c r="C4" s="166" t="s">
        <v>110</v>
      </c>
      <c r="E4" s="166"/>
    </row>
    <row r="5" spans="2:7" ht="14.45" customHeight="1" x14ac:dyDescent="0.2">
      <c r="B5" s="164"/>
      <c r="C5" s="166" t="s">
        <v>111</v>
      </c>
    </row>
    <row r="6" spans="2:7" ht="14.45" customHeight="1" x14ac:dyDescent="0.2">
      <c r="B6" s="164"/>
      <c r="C6" s="166" t="s">
        <v>112</v>
      </c>
    </row>
    <row r="7" spans="2:7" ht="14.45" customHeight="1" x14ac:dyDescent="0.2">
      <c r="B7" s="164"/>
      <c r="C7" s="166" t="s">
        <v>113</v>
      </c>
    </row>
    <row r="8" spans="2:7" ht="14.45" customHeight="1" x14ac:dyDescent="0.2">
      <c r="B8" s="164"/>
    </row>
    <row r="9" spans="2:7" ht="14.45" customHeight="1" x14ac:dyDescent="0.2">
      <c r="B9" s="164" t="s">
        <v>108</v>
      </c>
      <c r="C9" s="213" t="s">
        <v>114</v>
      </c>
      <c r="D9" s="214"/>
      <c r="E9" s="214"/>
      <c r="F9" s="214"/>
    </row>
    <row r="10" spans="2:7" ht="14.45" customHeight="1" x14ac:dyDescent="0.2">
      <c r="B10" s="164"/>
      <c r="C10" s="166" t="s">
        <v>115</v>
      </c>
    </row>
    <row r="11" spans="2:7" ht="14.45" customHeight="1" x14ac:dyDescent="0.2">
      <c r="B11" s="164"/>
      <c r="C11" s="166" t="s">
        <v>121</v>
      </c>
    </row>
    <row r="12" spans="2:7" ht="14.45" customHeight="1" x14ac:dyDescent="0.2">
      <c r="B12" s="164"/>
    </row>
    <row r="13" spans="2:7" ht="14.45" customHeight="1" x14ac:dyDescent="0.2">
      <c r="B13" s="164" t="s">
        <v>107</v>
      </c>
      <c r="C13" s="167" t="s">
        <v>128</v>
      </c>
    </row>
    <row r="14" spans="2:7" ht="14.45" customHeight="1" x14ac:dyDescent="0.2">
      <c r="B14" s="164"/>
    </row>
    <row r="15" spans="2:7" ht="14.45" customHeight="1" x14ac:dyDescent="0.2">
      <c r="B15" s="164"/>
    </row>
    <row r="16" spans="2:7" ht="14.45" customHeight="1" x14ac:dyDescent="0.2">
      <c r="B16" s="164" t="s">
        <v>106</v>
      </c>
      <c r="C16" s="166" t="s">
        <v>129</v>
      </c>
    </row>
    <row r="17" spans="2:16" ht="14.45" customHeight="1" x14ac:dyDescent="0.2">
      <c r="B17" s="164"/>
    </row>
    <row r="18" spans="2:16" ht="14.45" customHeight="1" x14ac:dyDescent="0.2">
      <c r="B18" s="164"/>
    </row>
    <row r="19" spans="2:16" ht="14.45" customHeight="1" x14ac:dyDescent="0.2">
      <c r="B19" s="164" t="s">
        <v>105</v>
      </c>
      <c r="C19" s="166" t="s">
        <v>130</v>
      </c>
    </row>
    <row r="20" spans="2:16" ht="40.5" customHeight="1" x14ac:dyDescent="0.2">
      <c r="B20" s="164"/>
    </row>
    <row r="21" spans="2:16" ht="14.45" customHeight="1" x14ac:dyDescent="0.2">
      <c r="B21" s="164" t="s">
        <v>104</v>
      </c>
      <c r="C21" s="166" t="s">
        <v>122</v>
      </c>
    </row>
    <row r="22" spans="2:16" ht="14.45" customHeight="1" x14ac:dyDescent="0.2">
      <c r="B22" s="164"/>
      <c r="C22" s="163"/>
    </row>
    <row r="23" spans="2:16" ht="14.45" customHeight="1" x14ac:dyDescent="0.2">
      <c r="B23" s="164"/>
    </row>
    <row r="24" spans="2:16" ht="14.45" customHeight="1" x14ac:dyDescent="0.2">
      <c r="B24" s="164"/>
    </row>
    <row r="25" spans="2:16" ht="14.45" customHeight="1" x14ac:dyDescent="0.2">
      <c r="B25" s="164"/>
    </row>
    <row r="26" spans="2:16" ht="14.45" customHeight="1" x14ac:dyDescent="0.2">
      <c r="B26" s="164"/>
      <c r="O26" s="193" t="s">
        <v>123</v>
      </c>
      <c r="P26"/>
    </row>
    <row r="27" spans="2:16" ht="14.45" customHeight="1" x14ac:dyDescent="0.2">
      <c r="B27" s="203" t="s">
        <v>131</v>
      </c>
      <c r="C27" s="166" t="s">
        <v>132</v>
      </c>
      <c r="O27" s="193" t="s">
        <v>124</v>
      </c>
      <c r="P27"/>
    </row>
    <row r="28" spans="2:16" ht="14.25" x14ac:dyDescent="0.2">
      <c r="B28" s="164"/>
      <c r="O28" s="194"/>
      <c r="P28"/>
    </row>
    <row r="29" spans="2:16" x14ac:dyDescent="0.2">
      <c r="O29"/>
      <c r="P29" s="195" t="s">
        <v>125</v>
      </c>
    </row>
    <row r="30" spans="2:16" x14ac:dyDescent="0.2">
      <c r="O30" s="195"/>
      <c r="P30"/>
    </row>
    <row r="31" spans="2:16" x14ac:dyDescent="0.2">
      <c r="O31" s="195"/>
      <c r="P31"/>
    </row>
    <row r="32" spans="2:16" x14ac:dyDescent="0.2">
      <c r="O32" s="195"/>
      <c r="P32"/>
    </row>
  </sheetData>
  <sheetProtection selectLockedCells="1" selectUnlockedCells="1"/>
  <mergeCells count="2">
    <mergeCell ref="C9:F9"/>
    <mergeCell ref="E2:G2"/>
  </mergeCells>
  <pageMargins left="0.7" right="0.7" top="0.75" bottom="0.75" header="0.3" footer="0.3"/>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5"/>
  <sheetViews>
    <sheetView showZeros="0" view="pageBreakPreview" topLeftCell="A184" zoomScaleSheetLayoutView="100" workbookViewId="0">
      <selection activeCell="N188" sqref="N188"/>
    </sheetView>
  </sheetViews>
  <sheetFormatPr defaultRowHeight="16.5" x14ac:dyDescent="0.3"/>
  <cols>
    <col min="1" max="1" width="5.85546875" style="51" customWidth="1"/>
    <col min="2" max="2" width="4.140625" style="51" customWidth="1"/>
    <col min="3" max="3" width="3.28515625" style="52" customWidth="1"/>
    <col min="4" max="4" width="42.42578125" style="53" customWidth="1"/>
    <col min="5" max="5" width="3.140625" style="53" customWidth="1"/>
    <col min="6" max="6" width="6.42578125" style="54" bestFit="1" customWidth="1"/>
    <col min="7" max="7" width="8.7109375" style="55" customWidth="1"/>
    <col min="8" max="8" width="10.5703125" style="56" customWidth="1"/>
    <col min="9" max="9" width="13.7109375" style="21" customWidth="1"/>
    <col min="10" max="10" width="3.85546875" style="18" customWidth="1"/>
    <col min="11" max="11" width="9.140625" style="18"/>
    <col min="12" max="12" width="10" style="18" bestFit="1" customWidth="1"/>
    <col min="13" max="16384" width="9.140625" style="18"/>
  </cols>
  <sheetData>
    <row r="1" spans="1:9" s="29" customFormat="1" ht="15" customHeight="1" x14ac:dyDescent="0.2">
      <c r="A1" s="64"/>
      <c r="B1" s="64"/>
      <c r="C1" s="65"/>
      <c r="D1" s="66"/>
      <c r="E1" s="66"/>
      <c r="F1" s="67"/>
      <c r="G1" s="68"/>
      <c r="H1" s="69"/>
      <c r="I1" s="68"/>
    </row>
    <row r="2" spans="1:9" s="29" customFormat="1" ht="15" customHeight="1" x14ac:dyDescent="0.2">
      <c r="A2" s="1"/>
      <c r="B2" s="1"/>
      <c r="C2" s="70"/>
      <c r="D2" s="71" t="s">
        <v>0</v>
      </c>
      <c r="E2" s="71"/>
      <c r="F2" s="10"/>
      <c r="G2" s="12"/>
      <c r="H2" s="69"/>
      <c r="I2" s="68"/>
    </row>
    <row r="3" spans="1:9" s="29" customFormat="1" ht="15" customHeight="1" x14ac:dyDescent="0.2">
      <c r="A3" s="1"/>
      <c r="B3" s="1"/>
      <c r="C3" s="70"/>
      <c r="D3" s="72"/>
      <c r="E3" s="72"/>
      <c r="F3" s="10"/>
      <c r="G3" s="12"/>
      <c r="H3" s="69"/>
      <c r="I3" s="68"/>
    </row>
    <row r="4" spans="1:9" s="29" customFormat="1" ht="15" customHeight="1" x14ac:dyDescent="0.2">
      <c r="A4" s="64" t="s">
        <v>1</v>
      </c>
      <c r="B4" s="64"/>
      <c r="C4" s="65"/>
      <c r="D4" s="71" t="s">
        <v>2</v>
      </c>
      <c r="E4" s="71"/>
      <c r="F4" s="73"/>
      <c r="G4" s="68"/>
      <c r="H4" s="69"/>
      <c r="I4" s="68"/>
    </row>
    <row r="5" spans="1:9" s="29" customFormat="1" ht="15" customHeight="1" x14ac:dyDescent="0.2">
      <c r="A5" s="64"/>
      <c r="B5" s="64"/>
      <c r="C5" s="65"/>
      <c r="D5" s="71"/>
      <c r="E5" s="71"/>
      <c r="F5" s="73"/>
      <c r="G5" s="68"/>
      <c r="H5" s="69"/>
      <c r="I5" s="68"/>
    </row>
    <row r="6" spans="1:9" s="29" customFormat="1" ht="15" customHeight="1" x14ac:dyDescent="0.2">
      <c r="A6" s="64" t="s">
        <v>3</v>
      </c>
      <c r="B6" s="64"/>
      <c r="C6" s="65"/>
      <c r="D6" s="71" t="s">
        <v>4</v>
      </c>
      <c r="E6" s="71"/>
      <c r="F6" s="73"/>
      <c r="G6" s="68"/>
      <c r="H6" s="69"/>
      <c r="I6" s="68"/>
    </row>
    <row r="7" spans="1:9" s="29" customFormat="1" ht="15" customHeight="1" x14ac:dyDescent="0.2">
      <c r="A7" s="64"/>
      <c r="B7" s="64"/>
      <c r="C7" s="65"/>
      <c r="D7" s="71"/>
      <c r="E7" s="71"/>
      <c r="F7" s="73"/>
      <c r="G7" s="68"/>
      <c r="H7" s="69"/>
      <c r="I7" s="68"/>
    </row>
    <row r="8" spans="1:9" s="29" customFormat="1" ht="15" customHeight="1" x14ac:dyDescent="0.2">
      <c r="A8" s="64"/>
      <c r="B8" s="64"/>
      <c r="C8" s="65"/>
      <c r="D8" s="71" t="s">
        <v>20</v>
      </c>
      <c r="E8" s="71"/>
      <c r="F8" s="73"/>
      <c r="G8" s="68"/>
      <c r="H8" s="69"/>
      <c r="I8" s="68"/>
    </row>
    <row r="9" spans="1:9" s="29" customFormat="1" ht="15" customHeight="1" x14ac:dyDescent="0.2">
      <c r="A9" s="64"/>
      <c r="B9" s="64"/>
      <c r="C9" s="65"/>
      <c r="D9" s="71"/>
      <c r="E9" s="71"/>
      <c r="F9" s="73"/>
      <c r="G9" s="68"/>
      <c r="H9" s="69"/>
      <c r="I9" s="68"/>
    </row>
    <row r="10" spans="1:9" s="29" customFormat="1" ht="78.75" customHeight="1" x14ac:dyDescent="0.2">
      <c r="A10" s="64"/>
      <c r="B10" s="64"/>
      <c r="C10" s="74"/>
      <c r="D10" s="216" t="s">
        <v>6</v>
      </c>
      <c r="E10" s="216"/>
      <c r="F10" s="216"/>
      <c r="G10" s="216"/>
      <c r="H10" s="216"/>
      <c r="I10" s="68"/>
    </row>
    <row r="11" spans="1:9" s="29" customFormat="1" ht="15" customHeight="1" x14ac:dyDescent="0.2">
      <c r="A11" s="64"/>
      <c r="B11" s="64"/>
      <c r="C11" s="74"/>
      <c r="D11" s="11"/>
      <c r="E11" s="11"/>
      <c r="F11" s="10"/>
      <c r="G11" s="10"/>
      <c r="H11" s="69"/>
      <c r="I11" s="68"/>
    </row>
    <row r="12" spans="1:9" s="29" customFormat="1" ht="15" customHeight="1" x14ac:dyDescent="0.2">
      <c r="A12" s="64"/>
      <c r="B12" s="64"/>
      <c r="C12" s="74"/>
      <c r="D12" s="75" t="s">
        <v>7</v>
      </c>
      <c r="E12" s="75"/>
      <c r="F12" s="73"/>
      <c r="G12" s="68"/>
      <c r="H12" s="69"/>
      <c r="I12" s="68"/>
    </row>
    <row r="13" spans="1:9" s="29" customFormat="1" ht="15" customHeight="1" x14ac:dyDescent="0.2">
      <c r="A13" s="64"/>
      <c r="B13" s="64"/>
      <c r="C13" s="74"/>
      <c r="D13" s="75"/>
      <c r="E13" s="75"/>
      <c r="F13" s="10"/>
      <c r="G13" s="10"/>
      <c r="H13" s="69"/>
      <c r="I13" s="68"/>
    </row>
    <row r="14" spans="1:9" s="29" customFormat="1" ht="15" customHeight="1" x14ac:dyDescent="0.2">
      <c r="A14" s="64"/>
      <c r="B14" s="64"/>
      <c r="C14" s="74"/>
      <c r="D14" s="75" t="s">
        <v>8</v>
      </c>
      <c r="E14" s="75"/>
      <c r="F14" s="73"/>
      <c r="G14" s="68"/>
      <c r="H14" s="69"/>
      <c r="I14" s="68"/>
    </row>
    <row r="15" spans="1:9" s="29" customFormat="1" ht="15" customHeight="1" x14ac:dyDescent="0.2">
      <c r="A15" s="64"/>
      <c r="B15" s="64"/>
      <c r="C15" s="74"/>
      <c r="D15" s="75"/>
      <c r="E15" s="75"/>
      <c r="F15" s="73"/>
      <c r="G15" s="68"/>
      <c r="H15" s="69"/>
      <c r="I15" s="68"/>
    </row>
    <row r="16" spans="1:9" s="29" customFormat="1" ht="177.75" customHeight="1" x14ac:dyDescent="0.2">
      <c r="A16" s="64"/>
      <c r="B16" s="64"/>
      <c r="C16" s="74"/>
      <c r="D16" s="216" t="s">
        <v>161</v>
      </c>
      <c r="E16" s="216"/>
      <c r="F16" s="216"/>
      <c r="G16" s="216"/>
      <c r="H16" s="216"/>
      <c r="I16" s="68"/>
    </row>
    <row r="17" spans="1:11" s="29" customFormat="1" ht="14.25" customHeight="1" x14ac:dyDescent="0.2">
      <c r="A17" s="64" t="s">
        <v>9</v>
      </c>
      <c r="B17" s="64"/>
      <c r="C17" s="74"/>
      <c r="D17" s="75" t="s">
        <v>2</v>
      </c>
      <c r="E17" s="75"/>
      <c r="F17" s="10"/>
      <c r="G17" s="12"/>
      <c r="H17" s="69"/>
      <c r="I17" s="68"/>
    </row>
    <row r="18" spans="1:11" s="29" customFormat="1" ht="15.75" customHeight="1" x14ac:dyDescent="0.2">
      <c r="A18" s="64"/>
      <c r="B18" s="64"/>
      <c r="C18" s="74"/>
      <c r="D18" s="75"/>
      <c r="E18" s="75"/>
      <c r="F18" s="10"/>
      <c r="G18" s="12"/>
      <c r="H18" s="69"/>
      <c r="I18" s="68"/>
    </row>
    <row r="19" spans="1:11" s="29" customFormat="1" ht="14.25" customHeight="1" x14ac:dyDescent="0.2">
      <c r="A19" s="76" t="s">
        <v>10</v>
      </c>
      <c r="B19" s="76"/>
      <c r="C19" s="77"/>
      <c r="D19" s="78" t="s">
        <v>8</v>
      </c>
      <c r="E19" s="78"/>
      <c r="F19" s="79"/>
      <c r="G19" s="80"/>
      <c r="H19" s="81"/>
      <c r="I19" s="80"/>
    </row>
    <row r="20" spans="1:11" ht="12" customHeight="1" x14ac:dyDescent="0.2">
      <c r="A20" s="64"/>
      <c r="B20" s="64"/>
      <c r="C20" s="74"/>
      <c r="D20" s="11"/>
      <c r="E20" s="11"/>
      <c r="F20" s="10"/>
      <c r="G20" s="12"/>
      <c r="H20" s="69"/>
      <c r="I20" s="68"/>
    </row>
    <row r="21" spans="1:11" ht="12" customHeight="1" x14ac:dyDescent="0.2">
      <c r="A21" s="1" t="s">
        <v>10</v>
      </c>
      <c r="B21" s="1" t="s">
        <v>11</v>
      </c>
      <c r="C21" s="74"/>
      <c r="D21" s="136" t="s">
        <v>65</v>
      </c>
      <c r="E21" s="11"/>
      <c r="F21" s="10"/>
      <c r="G21" s="12"/>
      <c r="H21" s="69"/>
      <c r="I21" s="68"/>
    </row>
    <row r="22" spans="1:11" ht="229.5" customHeight="1" x14ac:dyDescent="0.2">
      <c r="A22" s="1"/>
      <c r="B22" s="1"/>
      <c r="C22" s="74"/>
      <c r="D22" s="147" t="s">
        <v>66</v>
      </c>
      <c r="E22" s="11"/>
      <c r="F22" s="10"/>
      <c r="G22" s="12"/>
      <c r="H22" s="69"/>
      <c r="I22" s="68"/>
    </row>
    <row r="23" spans="1:11" ht="168" customHeight="1" x14ac:dyDescent="0.2">
      <c r="A23" s="1"/>
      <c r="B23" s="1"/>
      <c r="C23" s="74"/>
      <c r="D23" s="147" t="s">
        <v>148</v>
      </c>
      <c r="E23" s="11"/>
      <c r="F23" s="10"/>
      <c r="G23" s="12"/>
      <c r="H23" s="69"/>
      <c r="I23" s="68"/>
    </row>
    <row r="24" spans="1:11" ht="13.5" x14ac:dyDescent="0.2">
      <c r="A24" s="1"/>
      <c r="B24" s="1"/>
      <c r="C24" s="74"/>
      <c r="D24" s="147"/>
      <c r="E24" s="11"/>
      <c r="F24" s="210" t="s">
        <v>149</v>
      </c>
      <c r="G24" s="12">
        <v>1</v>
      </c>
      <c r="H24" s="2"/>
      <c r="I24" s="12">
        <f>G24*H24</f>
        <v>0</v>
      </c>
    </row>
    <row r="25" spans="1:11" ht="13.5" x14ac:dyDescent="0.2">
      <c r="A25" s="1"/>
      <c r="B25" s="1"/>
      <c r="C25" s="74"/>
      <c r="D25" s="147"/>
      <c r="E25" s="11"/>
      <c r="F25" s="10"/>
      <c r="G25" s="12"/>
      <c r="H25" s="2"/>
      <c r="I25" s="12"/>
    </row>
    <row r="26" spans="1:11" ht="13.5" x14ac:dyDescent="0.2">
      <c r="A26" s="1" t="s">
        <v>10</v>
      </c>
      <c r="B26" s="1" t="s">
        <v>13</v>
      </c>
      <c r="C26" s="74"/>
      <c r="D26" s="148" t="s">
        <v>67</v>
      </c>
      <c r="E26" s="11"/>
      <c r="F26" s="10"/>
      <c r="G26" s="12"/>
      <c r="H26" s="2"/>
      <c r="I26" s="12"/>
    </row>
    <row r="27" spans="1:11" ht="144" x14ac:dyDescent="0.2">
      <c r="A27" s="18"/>
      <c r="B27" s="18"/>
      <c r="C27" s="13"/>
      <c r="D27" s="137" t="s">
        <v>71</v>
      </c>
      <c r="E27" s="72"/>
      <c r="F27" s="10"/>
      <c r="G27" s="12"/>
      <c r="H27" s="2"/>
      <c r="I27" s="12"/>
      <c r="K27" s="129"/>
    </row>
    <row r="28" spans="1:11" ht="13.5" x14ac:dyDescent="0.2">
      <c r="A28" s="18"/>
      <c r="B28" s="18"/>
      <c r="C28" s="13"/>
      <c r="D28" s="11"/>
      <c r="E28" s="11"/>
      <c r="F28" s="210" t="s">
        <v>149</v>
      </c>
      <c r="G28" s="12">
        <v>1</v>
      </c>
      <c r="H28" s="2"/>
      <c r="I28" s="12">
        <f>G28*H28</f>
        <v>0</v>
      </c>
    </row>
    <row r="29" spans="1:11" ht="13.5" x14ac:dyDescent="0.2">
      <c r="A29" s="1"/>
      <c r="B29" s="1"/>
      <c r="C29" s="13"/>
      <c r="D29" s="11"/>
      <c r="E29" s="11"/>
      <c r="F29" s="10"/>
      <c r="G29" s="12"/>
      <c r="H29" s="2"/>
      <c r="I29" s="12"/>
    </row>
    <row r="30" spans="1:11" ht="13.5" x14ac:dyDescent="0.2">
      <c r="A30" s="1" t="s">
        <v>10</v>
      </c>
      <c r="B30" s="1" t="s">
        <v>14</v>
      </c>
      <c r="C30" s="13"/>
      <c r="D30" s="148" t="s">
        <v>80</v>
      </c>
      <c r="E30" s="11"/>
      <c r="F30" s="10"/>
      <c r="G30" s="12"/>
      <c r="H30" s="2"/>
      <c r="I30" s="12"/>
    </row>
    <row r="31" spans="1:11" ht="60" x14ac:dyDescent="0.2">
      <c r="A31" s="18"/>
      <c r="B31" s="18"/>
      <c r="C31" s="13"/>
      <c r="D31" s="137" t="s">
        <v>81</v>
      </c>
      <c r="E31" s="72"/>
      <c r="F31" s="10" t="s">
        <v>12</v>
      </c>
      <c r="G31" s="12">
        <v>102.56</v>
      </c>
      <c r="H31" s="2"/>
      <c r="I31" s="12">
        <f>G31*H31</f>
        <v>0</v>
      </c>
      <c r="K31" s="129"/>
    </row>
    <row r="32" spans="1:11" ht="13.5" x14ac:dyDescent="0.2">
      <c r="A32" s="1"/>
      <c r="B32" s="1"/>
      <c r="C32" s="13"/>
      <c r="D32" s="130"/>
      <c r="E32" s="11"/>
      <c r="F32" s="10"/>
      <c r="G32" s="12"/>
      <c r="H32" s="2"/>
      <c r="I32" s="12"/>
      <c r="K32" s="12"/>
    </row>
    <row r="33" spans="1:11" ht="14.25" customHeight="1" x14ac:dyDescent="0.2">
      <c r="A33" s="82" t="s">
        <v>10</v>
      </c>
      <c r="B33" s="82"/>
      <c r="C33" s="83"/>
      <c r="D33" s="84" t="s">
        <v>29</v>
      </c>
      <c r="E33" s="84"/>
      <c r="F33" s="85"/>
      <c r="G33" s="87"/>
      <c r="H33" s="86"/>
      <c r="I33" s="87">
        <f>SUM(I27:I32)</f>
        <v>0</v>
      </c>
    </row>
    <row r="34" spans="1:11" ht="14.1" customHeight="1" x14ac:dyDescent="0.2">
      <c r="A34" s="64"/>
      <c r="B34" s="64"/>
      <c r="C34" s="74"/>
      <c r="D34" s="75"/>
      <c r="E34" s="75"/>
      <c r="F34" s="10"/>
      <c r="G34" s="12"/>
      <c r="H34" s="69"/>
      <c r="I34" s="68"/>
    </row>
    <row r="35" spans="1:11" ht="13.5" x14ac:dyDescent="0.2">
      <c r="A35" s="76" t="s">
        <v>19</v>
      </c>
      <c r="B35" s="76"/>
      <c r="C35" s="77"/>
      <c r="D35" s="78" t="s">
        <v>32</v>
      </c>
      <c r="E35" s="78"/>
      <c r="F35" s="79"/>
      <c r="G35" s="80"/>
      <c r="H35" s="81"/>
      <c r="I35" s="80"/>
    </row>
    <row r="36" spans="1:11" ht="13.5" x14ac:dyDescent="0.2">
      <c r="A36" s="64"/>
      <c r="B36" s="64"/>
      <c r="C36" s="74"/>
      <c r="D36" s="11"/>
      <c r="E36" s="11"/>
      <c r="F36" s="10"/>
      <c r="G36" s="12"/>
      <c r="H36" s="69"/>
      <c r="I36" s="68"/>
    </row>
    <row r="37" spans="1:11" ht="13.5" x14ac:dyDescent="0.2">
      <c r="A37" s="1" t="s">
        <v>19</v>
      </c>
      <c r="B37" s="1" t="s">
        <v>11</v>
      </c>
      <c r="C37" s="74"/>
      <c r="D37" s="148" t="s">
        <v>68</v>
      </c>
      <c r="E37" s="11"/>
      <c r="F37" s="10"/>
      <c r="G37" s="12"/>
      <c r="H37" s="69"/>
      <c r="I37" s="68"/>
    </row>
    <row r="38" spans="1:11" ht="48" x14ac:dyDescent="0.2">
      <c r="A38" s="18"/>
      <c r="B38" s="18"/>
      <c r="C38" s="13"/>
      <c r="D38" s="137" t="s">
        <v>42</v>
      </c>
      <c r="E38" s="72"/>
      <c r="F38" s="10"/>
      <c r="G38" s="12"/>
      <c r="H38" s="2"/>
      <c r="I38" s="12"/>
      <c r="K38" s="129"/>
    </row>
    <row r="39" spans="1:11" ht="15" customHeight="1" x14ac:dyDescent="0.2">
      <c r="A39" s="18"/>
      <c r="B39" s="18"/>
      <c r="C39" s="70"/>
      <c r="D39" s="209" t="s">
        <v>92</v>
      </c>
      <c r="E39" s="72"/>
      <c r="F39" s="146" t="s">
        <v>18</v>
      </c>
      <c r="G39" s="149">
        <v>3</v>
      </c>
      <c r="H39" s="150"/>
      <c r="I39" s="149">
        <f t="shared" ref="I39" si="0">G39*H39</f>
        <v>0</v>
      </c>
      <c r="K39" s="17"/>
    </row>
    <row r="40" spans="1:11" ht="15" customHeight="1" x14ac:dyDescent="0.2">
      <c r="A40" s="18"/>
      <c r="B40" s="18"/>
      <c r="C40" s="70"/>
      <c r="D40" s="209" t="s">
        <v>91</v>
      </c>
      <c r="E40" s="72"/>
      <c r="F40" s="146" t="s">
        <v>18</v>
      </c>
      <c r="G40" s="149">
        <v>2</v>
      </c>
      <c r="H40" s="150"/>
      <c r="I40" s="149">
        <f t="shared" ref="I40:I41" si="1">G40*H40</f>
        <v>0</v>
      </c>
      <c r="K40" s="17"/>
    </row>
    <row r="41" spans="1:11" ht="15" customHeight="1" x14ac:dyDescent="0.2">
      <c r="A41" s="18"/>
      <c r="B41" s="18"/>
      <c r="C41" s="70"/>
      <c r="D41" s="209" t="s">
        <v>90</v>
      </c>
      <c r="E41" s="72"/>
      <c r="F41" s="146" t="s">
        <v>18</v>
      </c>
      <c r="G41" s="149">
        <v>1</v>
      </c>
      <c r="H41" s="150"/>
      <c r="I41" s="149">
        <f t="shared" si="1"/>
        <v>0</v>
      </c>
      <c r="K41" s="17"/>
    </row>
    <row r="42" spans="1:11" ht="15" customHeight="1" x14ac:dyDescent="0.2">
      <c r="A42" s="18"/>
      <c r="B42" s="18"/>
      <c r="C42" s="70"/>
      <c r="D42" s="209" t="s">
        <v>89</v>
      </c>
      <c r="E42" s="72"/>
      <c r="F42" s="146" t="s">
        <v>18</v>
      </c>
      <c r="G42" s="149">
        <v>1</v>
      </c>
      <c r="H42" s="150"/>
      <c r="I42" s="149">
        <f t="shared" ref="I42:I45" si="2">G42*H42</f>
        <v>0</v>
      </c>
      <c r="K42" s="17"/>
    </row>
    <row r="43" spans="1:11" ht="15" customHeight="1" x14ac:dyDescent="0.2">
      <c r="A43" s="18"/>
      <c r="B43" s="18"/>
      <c r="C43" s="70"/>
      <c r="D43" s="209" t="s">
        <v>88</v>
      </c>
      <c r="E43" s="72"/>
      <c r="F43" s="146" t="s">
        <v>18</v>
      </c>
      <c r="G43" s="149">
        <v>2</v>
      </c>
      <c r="H43" s="150"/>
      <c r="I43" s="149">
        <f t="shared" si="2"/>
        <v>0</v>
      </c>
      <c r="K43" s="17"/>
    </row>
    <row r="44" spans="1:11" ht="15" customHeight="1" x14ac:dyDescent="0.2">
      <c r="A44" s="18"/>
      <c r="B44" s="18"/>
      <c r="C44" s="70"/>
      <c r="D44" s="209" t="s">
        <v>87</v>
      </c>
      <c r="E44" s="72"/>
      <c r="F44" s="146" t="s">
        <v>18</v>
      </c>
      <c r="G44" s="149">
        <v>2</v>
      </c>
      <c r="H44" s="150"/>
      <c r="I44" s="149">
        <f t="shared" si="2"/>
        <v>0</v>
      </c>
      <c r="K44" s="17"/>
    </row>
    <row r="45" spans="1:11" ht="15" customHeight="1" x14ac:dyDescent="0.2">
      <c r="A45" s="18"/>
      <c r="B45" s="18"/>
      <c r="C45" s="70"/>
      <c r="D45" s="209" t="s">
        <v>86</v>
      </c>
      <c r="E45" s="72"/>
      <c r="F45" s="146" t="s">
        <v>18</v>
      </c>
      <c r="G45" s="149">
        <v>4</v>
      </c>
      <c r="H45" s="150"/>
      <c r="I45" s="149">
        <f t="shared" si="2"/>
        <v>0</v>
      </c>
      <c r="K45" s="17"/>
    </row>
    <row r="46" spans="1:11" ht="15" customHeight="1" x14ac:dyDescent="0.2">
      <c r="A46" s="18"/>
      <c r="B46" s="18"/>
      <c r="C46" s="70"/>
      <c r="D46" s="209" t="s">
        <v>85</v>
      </c>
      <c r="E46" s="72"/>
      <c r="F46" s="146" t="s">
        <v>18</v>
      </c>
      <c r="G46" s="149">
        <v>1</v>
      </c>
      <c r="H46" s="150"/>
      <c r="I46" s="149">
        <f t="shared" ref="I46" si="3">G46*H46</f>
        <v>0</v>
      </c>
      <c r="K46" s="17"/>
    </row>
    <row r="47" spans="1:11" ht="13.5" x14ac:dyDescent="0.2">
      <c r="A47" s="1"/>
      <c r="B47" s="1"/>
      <c r="C47" s="13"/>
      <c r="D47" s="130"/>
      <c r="E47" s="58"/>
      <c r="F47" s="10"/>
      <c r="G47" s="12"/>
      <c r="H47" s="2"/>
      <c r="I47" s="12"/>
    </row>
    <row r="48" spans="1:11" ht="13.5" x14ac:dyDescent="0.2">
      <c r="A48" s="1" t="s">
        <v>19</v>
      </c>
      <c r="B48" s="1" t="s">
        <v>13</v>
      </c>
      <c r="C48" s="13"/>
      <c r="D48" s="136" t="s">
        <v>63</v>
      </c>
      <c r="E48" s="58"/>
      <c r="F48" s="10"/>
      <c r="G48" s="12"/>
      <c r="H48" s="2"/>
      <c r="I48" s="12"/>
    </row>
    <row r="49" spans="1:11" ht="84" x14ac:dyDescent="0.2">
      <c r="A49" s="18"/>
      <c r="B49" s="18"/>
      <c r="C49" s="13"/>
      <c r="D49" s="137" t="s">
        <v>62</v>
      </c>
      <c r="E49" s="72"/>
      <c r="F49" s="10"/>
      <c r="G49" s="12"/>
      <c r="H49" s="2"/>
      <c r="I49" s="12"/>
      <c r="K49" s="129"/>
    </row>
    <row r="50" spans="1:11" ht="15.75" customHeight="1" x14ac:dyDescent="0.2">
      <c r="A50" s="1"/>
      <c r="B50" s="1"/>
      <c r="C50" s="13"/>
      <c r="D50" s="207"/>
      <c r="E50" s="11"/>
      <c r="F50" s="10" t="s">
        <v>18</v>
      </c>
      <c r="G50" s="12">
        <v>1</v>
      </c>
      <c r="H50" s="2"/>
      <c r="I50" s="12">
        <f>G50*H50</f>
        <v>0</v>
      </c>
    </row>
    <row r="51" spans="1:11" ht="15.75" customHeight="1" x14ac:dyDescent="0.2">
      <c r="A51" s="1"/>
      <c r="B51" s="1"/>
      <c r="C51" s="13"/>
      <c r="D51" s="11"/>
      <c r="E51" s="11"/>
      <c r="F51" s="10"/>
      <c r="G51" s="12"/>
      <c r="H51" s="2"/>
      <c r="I51" s="12"/>
    </row>
    <row r="52" spans="1:11" ht="15.75" customHeight="1" x14ac:dyDescent="0.2">
      <c r="A52" s="1" t="s">
        <v>19</v>
      </c>
      <c r="B52" s="1" t="s">
        <v>14</v>
      </c>
      <c r="C52" s="13"/>
      <c r="D52" s="136" t="s">
        <v>73</v>
      </c>
      <c r="E52" s="11"/>
      <c r="F52" s="10"/>
      <c r="G52" s="12"/>
      <c r="H52" s="2"/>
      <c r="I52" s="12"/>
    </row>
    <row r="53" spans="1:11" s="17" customFormat="1" ht="56.25" customHeight="1" x14ac:dyDescent="0.2">
      <c r="C53" s="13"/>
      <c r="D53" s="137" t="s">
        <v>74</v>
      </c>
      <c r="E53" s="11"/>
      <c r="F53" s="10" t="s">
        <v>18</v>
      </c>
      <c r="G53" s="12">
        <v>4</v>
      </c>
      <c r="H53" s="2"/>
      <c r="I53" s="12">
        <f>G53*H53</f>
        <v>0</v>
      </c>
      <c r="K53" s="129"/>
    </row>
    <row r="54" spans="1:11" s="17" customFormat="1" ht="15.75" customHeight="1" x14ac:dyDescent="0.2">
      <c r="A54" s="1"/>
      <c r="B54" s="1"/>
      <c r="C54" s="13"/>
      <c r="D54" s="11"/>
      <c r="E54" s="11"/>
      <c r="F54" s="10"/>
      <c r="G54" s="12"/>
      <c r="H54" s="2"/>
      <c r="I54" s="12"/>
    </row>
    <row r="55" spans="1:11" ht="13.5" x14ac:dyDescent="0.2">
      <c r="A55" s="1"/>
      <c r="B55" s="1"/>
      <c r="C55" s="13"/>
      <c r="D55" s="58"/>
      <c r="E55" s="72"/>
      <c r="F55" s="10"/>
      <c r="G55" s="12"/>
      <c r="H55" s="2"/>
      <c r="I55" s="12"/>
    </row>
    <row r="56" spans="1:11" ht="14.25" customHeight="1" x14ac:dyDescent="0.2">
      <c r="A56" s="82" t="s">
        <v>19</v>
      </c>
      <c r="B56" s="82"/>
      <c r="C56" s="83"/>
      <c r="D56" s="84" t="s">
        <v>31</v>
      </c>
      <c r="E56" s="84"/>
      <c r="F56" s="85"/>
      <c r="G56" s="87"/>
      <c r="H56" s="86"/>
      <c r="I56" s="87">
        <f>SUM(I39:I55)</f>
        <v>0</v>
      </c>
    </row>
    <row r="57" spans="1:11" ht="13.5" x14ac:dyDescent="0.2">
      <c r="A57" s="34"/>
      <c r="B57" s="34"/>
      <c r="C57" s="35"/>
      <c r="D57" s="36"/>
      <c r="E57" s="36"/>
      <c r="F57" s="37"/>
      <c r="G57" s="38"/>
      <c r="H57" s="39"/>
      <c r="I57" s="38"/>
    </row>
    <row r="58" spans="1:11" ht="14.25" customHeight="1" x14ac:dyDescent="0.2">
      <c r="A58" s="64"/>
      <c r="B58" s="64"/>
      <c r="C58" s="74"/>
      <c r="D58" s="71"/>
      <c r="E58" s="71"/>
      <c r="F58" s="73"/>
      <c r="G58" s="68"/>
      <c r="H58" s="2"/>
      <c r="I58" s="68"/>
    </row>
    <row r="59" spans="1:11" ht="14.25" customHeight="1" x14ac:dyDescent="0.2">
      <c r="A59" s="76" t="s">
        <v>33</v>
      </c>
      <c r="B59" s="76"/>
      <c r="C59" s="77"/>
      <c r="D59" s="78" t="s">
        <v>82</v>
      </c>
      <c r="E59" s="78"/>
      <c r="F59" s="79"/>
      <c r="G59" s="80"/>
      <c r="H59" s="81"/>
      <c r="I59" s="80"/>
    </row>
    <row r="60" spans="1:11" ht="14.25" customHeight="1" x14ac:dyDescent="0.2">
      <c r="A60" s="5"/>
      <c r="B60" s="5"/>
      <c r="C60" s="6"/>
      <c r="D60" s="198"/>
      <c r="E60" s="198"/>
      <c r="F60" s="8"/>
      <c r="G60" s="9"/>
      <c r="H60" s="199"/>
      <c r="I60" s="9"/>
    </row>
    <row r="61" spans="1:11" ht="13.5" x14ac:dyDescent="0.2">
      <c r="A61" s="1" t="s">
        <v>33</v>
      </c>
      <c r="B61" s="1" t="s">
        <v>11</v>
      </c>
      <c r="C61" s="13"/>
      <c r="D61" s="138" t="s">
        <v>127</v>
      </c>
      <c r="E61" s="11"/>
      <c r="F61" s="10"/>
      <c r="G61" s="12"/>
      <c r="H61" s="2"/>
      <c r="I61" s="12"/>
      <c r="K61" s="12"/>
    </row>
    <row r="62" spans="1:11" ht="119.25" customHeight="1" x14ac:dyDescent="0.2">
      <c r="A62" s="18"/>
      <c r="B62" s="18"/>
      <c r="C62" s="13"/>
      <c r="D62" s="137" t="s">
        <v>150</v>
      </c>
      <c r="E62" s="11"/>
      <c r="F62" s="10" t="s">
        <v>43</v>
      </c>
      <c r="G62" s="12">
        <v>101.64</v>
      </c>
      <c r="H62" s="2"/>
      <c r="I62" s="12">
        <f>G62*H62</f>
        <v>0</v>
      </c>
      <c r="K62" s="12">
        <f>K26</f>
        <v>0</v>
      </c>
    </row>
    <row r="63" spans="1:11" ht="14.25" customHeight="1" x14ac:dyDescent="0.2">
      <c r="A63" s="5"/>
      <c r="B63" s="5"/>
      <c r="C63" s="6"/>
      <c r="D63" s="198"/>
      <c r="E63" s="198"/>
      <c r="F63" s="8"/>
      <c r="G63" s="9"/>
      <c r="H63" s="199"/>
      <c r="I63" s="9"/>
    </row>
    <row r="64" spans="1:11" ht="13.5" x14ac:dyDescent="0.2">
      <c r="A64" s="1" t="s">
        <v>33</v>
      </c>
      <c r="B64" s="1" t="s">
        <v>13</v>
      </c>
      <c r="C64" s="13"/>
      <c r="D64" s="138" t="s">
        <v>126</v>
      </c>
      <c r="E64" s="11"/>
      <c r="F64" s="10"/>
      <c r="G64" s="12"/>
      <c r="H64" s="2"/>
      <c r="I64" s="12"/>
      <c r="K64" s="12"/>
    </row>
    <row r="65" spans="1:11" ht="97.5" customHeight="1" x14ac:dyDescent="0.2">
      <c r="A65" s="18"/>
      <c r="B65" s="18"/>
      <c r="C65" s="13"/>
      <c r="D65" s="137" t="s">
        <v>145</v>
      </c>
      <c r="E65" s="11"/>
      <c r="F65" s="10" t="s">
        <v>43</v>
      </c>
      <c r="G65" s="12">
        <v>101.64</v>
      </c>
      <c r="H65" s="2"/>
      <c r="I65" s="12">
        <f>G65*H65</f>
        <v>0</v>
      </c>
      <c r="K65" s="12">
        <f>K30</f>
        <v>0</v>
      </c>
    </row>
    <row r="66" spans="1:11" ht="14.25" customHeight="1" x14ac:dyDescent="0.2">
      <c r="A66" s="64"/>
      <c r="B66" s="64"/>
      <c r="C66" s="74"/>
      <c r="D66" s="11"/>
      <c r="E66" s="11"/>
      <c r="F66" s="10"/>
      <c r="G66" s="12"/>
      <c r="H66" s="69"/>
      <c r="I66" s="68"/>
    </row>
    <row r="67" spans="1:11" ht="13.5" x14ac:dyDescent="0.2">
      <c r="A67" s="1" t="s">
        <v>33</v>
      </c>
      <c r="B67" s="1" t="s">
        <v>14</v>
      </c>
      <c r="C67" s="13"/>
      <c r="D67" s="138" t="s">
        <v>61</v>
      </c>
      <c r="E67" s="11"/>
      <c r="F67" s="10"/>
      <c r="G67" s="12"/>
      <c r="H67" s="2"/>
      <c r="I67" s="12"/>
      <c r="K67" s="12"/>
    </row>
    <row r="68" spans="1:11" ht="107.25" customHeight="1" x14ac:dyDescent="0.2">
      <c r="A68" s="18"/>
      <c r="B68" s="18"/>
      <c r="C68" s="13"/>
      <c r="D68" s="137" t="s">
        <v>162</v>
      </c>
      <c r="E68" s="11"/>
      <c r="F68" s="10" t="s">
        <v>43</v>
      </c>
      <c r="G68" s="12">
        <v>101.64</v>
      </c>
      <c r="H68" s="2"/>
      <c r="I68" s="12">
        <f>G68*H68</f>
        <v>0</v>
      </c>
      <c r="K68" s="12"/>
    </row>
    <row r="69" spans="1:11" ht="14.25" customHeight="1" x14ac:dyDescent="0.2">
      <c r="A69" s="64"/>
      <c r="B69" s="64"/>
      <c r="C69" s="74"/>
      <c r="D69" s="11"/>
      <c r="E69" s="11"/>
      <c r="F69" s="10"/>
      <c r="G69" s="12"/>
      <c r="H69" s="69"/>
      <c r="I69" s="68"/>
    </row>
    <row r="70" spans="1:11" ht="13.5" x14ac:dyDescent="0.2">
      <c r="A70" s="1" t="s">
        <v>33</v>
      </c>
      <c r="B70" s="1" t="s">
        <v>15</v>
      </c>
      <c r="C70" s="13"/>
      <c r="D70" s="138" t="s">
        <v>61</v>
      </c>
      <c r="E70" s="11"/>
      <c r="F70" s="10"/>
      <c r="G70" s="12"/>
      <c r="H70" s="2"/>
      <c r="I70" s="12"/>
      <c r="K70" s="12"/>
    </row>
    <row r="71" spans="1:11" ht="78.75" customHeight="1" x14ac:dyDescent="0.2">
      <c r="A71" s="18"/>
      <c r="B71" s="18"/>
      <c r="C71" s="13"/>
      <c r="D71" s="137" t="s">
        <v>133</v>
      </c>
      <c r="E71" s="11"/>
      <c r="F71" s="10"/>
      <c r="G71" s="12"/>
      <c r="H71" s="2"/>
      <c r="I71" s="12"/>
      <c r="K71" s="12"/>
    </row>
    <row r="72" spans="1:11" ht="13.5" x14ac:dyDescent="0.2">
      <c r="A72" s="18"/>
      <c r="B72" s="18"/>
      <c r="C72" s="13"/>
      <c r="D72" s="204" t="s">
        <v>134</v>
      </c>
      <c r="E72" s="18"/>
      <c r="F72" s="205" t="s">
        <v>135</v>
      </c>
      <c r="G72" s="206">
        <v>0.66</v>
      </c>
      <c r="H72" s="2"/>
      <c r="I72" s="12">
        <f t="shared" ref="I72:I81" si="4">G72*H72</f>
        <v>0</v>
      </c>
      <c r="K72" s="12"/>
    </row>
    <row r="73" spans="1:11" ht="13.5" x14ac:dyDescent="0.2">
      <c r="A73" s="18"/>
      <c r="B73" s="18"/>
      <c r="C73" s="13"/>
      <c r="D73" s="204" t="s">
        <v>136</v>
      </c>
      <c r="E73" s="18"/>
      <c r="F73" s="205" t="s">
        <v>135</v>
      </c>
      <c r="G73" s="206">
        <v>1.86</v>
      </c>
      <c r="H73" s="2"/>
      <c r="I73" s="12">
        <f t="shared" si="4"/>
        <v>0</v>
      </c>
      <c r="K73" s="12"/>
    </row>
    <row r="74" spans="1:11" ht="13.5" x14ac:dyDescent="0.2">
      <c r="A74" s="18"/>
      <c r="B74" s="18"/>
      <c r="C74" s="13"/>
      <c r="D74" s="204" t="s">
        <v>137</v>
      </c>
      <c r="E74" s="18"/>
      <c r="F74" s="205" t="s">
        <v>135</v>
      </c>
      <c r="G74" s="206">
        <v>0.96</v>
      </c>
      <c r="H74" s="2"/>
      <c r="I74" s="12">
        <f t="shared" si="4"/>
        <v>0</v>
      </c>
      <c r="K74" s="12"/>
    </row>
    <row r="75" spans="1:11" ht="13.5" x14ac:dyDescent="0.2">
      <c r="A75" s="18"/>
      <c r="B75" s="18"/>
      <c r="C75" s="13"/>
      <c r="D75" s="204" t="s">
        <v>138</v>
      </c>
      <c r="E75" s="18"/>
      <c r="F75" s="205" t="s">
        <v>135</v>
      </c>
      <c r="G75" s="206">
        <v>0.96</v>
      </c>
      <c r="H75" s="2"/>
      <c r="I75" s="12">
        <f t="shared" si="4"/>
        <v>0</v>
      </c>
      <c r="K75" s="12"/>
    </row>
    <row r="76" spans="1:11" ht="13.5" x14ac:dyDescent="0.2">
      <c r="A76" s="18"/>
      <c r="B76" s="18"/>
      <c r="C76" s="13"/>
      <c r="D76" s="204" t="s">
        <v>139</v>
      </c>
      <c r="E76" s="18"/>
      <c r="F76" s="205" t="s">
        <v>135</v>
      </c>
      <c r="G76" s="206">
        <v>1.26</v>
      </c>
      <c r="H76" s="2"/>
      <c r="I76" s="12">
        <f t="shared" si="4"/>
        <v>0</v>
      </c>
      <c r="K76" s="12"/>
    </row>
    <row r="77" spans="1:11" ht="13.5" x14ac:dyDescent="0.2">
      <c r="A77" s="18"/>
      <c r="B77" s="18"/>
      <c r="C77" s="13"/>
      <c r="D77" s="204" t="s">
        <v>140</v>
      </c>
      <c r="E77" s="18"/>
      <c r="F77" s="205" t="s">
        <v>135</v>
      </c>
      <c r="G77" s="206">
        <v>0.66</v>
      </c>
      <c r="H77" s="2"/>
      <c r="I77" s="12">
        <f t="shared" si="4"/>
        <v>0</v>
      </c>
      <c r="K77" s="12"/>
    </row>
    <row r="78" spans="1:11" ht="13.5" x14ac:dyDescent="0.2">
      <c r="A78" s="18"/>
      <c r="B78" s="18"/>
      <c r="C78" s="13"/>
      <c r="D78" s="204" t="s">
        <v>141</v>
      </c>
      <c r="E78" s="18"/>
      <c r="F78" s="205" t="s">
        <v>135</v>
      </c>
      <c r="G78" s="206">
        <v>0.66</v>
      </c>
      <c r="H78" s="2"/>
      <c r="I78" s="12">
        <f t="shared" si="4"/>
        <v>0</v>
      </c>
      <c r="K78" s="12"/>
    </row>
    <row r="79" spans="1:11" ht="13.5" x14ac:dyDescent="0.2">
      <c r="A79" s="18"/>
      <c r="B79" s="18"/>
      <c r="C79" s="13"/>
      <c r="D79" s="204" t="s">
        <v>142</v>
      </c>
      <c r="E79" s="18"/>
      <c r="F79" s="205" t="s">
        <v>135</v>
      </c>
      <c r="G79" s="206">
        <v>0.66</v>
      </c>
      <c r="H79" s="2"/>
      <c r="I79" s="12">
        <f t="shared" si="4"/>
        <v>0</v>
      </c>
      <c r="K79" s="12"/>
    </row>
    <row r="80" spans="1:11" ht="13.5" x14ac:dyDescent="0.2">
      <c r="A80" s="18"/>
      <c r="B80" s="18"/>
      <c r="C80" s="13"/>
      <c r="D80" s="204" t="s">
        <v>143</v>
      </c>
      <c r="E80" s="18"/>
      <c r="F80" s="205" t="s">
        <v>135</v>
      </c>
      <c r="G80" s="206">
        <v>0.86</v>
      </c>
      <c r="H80" s="2"/>
      <c r="I80" s="12">
        <f t="shared" si="4"/>
        <v>0</v>
      </c>
      <c r="K80" s="12"/>
    </row>
    <row r="81" spans="1:11" ht="13.5" x14ac:dyDescent="0.2">
      <c r="A81" s="18"/>
      <c r="B81" s="18"/>
      <c r="C81" s="13"/>
      <c r="D81" s="204" t="s">
        <v>144</v>
      </c>
      <c r="E81" s="18"/>
      <c r="F81" s="205" t="s">
        <v>135</v>
      </c>
      <c r="G81" s="206">
        <v>0.86</v>
      </c>
      <c r="H81" s="2"/>
      <c r="I81" s="12">
        <f t="shared" si="4"/>
        <v>0</v>
      </c>
      <c r="K81" s="12"/>
    </row>
    <row r="82" spans="1:11" s="40" customFormat="1" x14ac:dyDescent="0.2">
      <c r="A82" s="1"/>
      <c r="B82" s="1"/>
      <c r="C82" s="13"/>
      <c r="D82" s="11"/>
      <c r="E82" s="72"/>
      <c r="F82" s="10"/>
      <c r="G82" s="88"/>
      <c r="H82" s="2"/>
      <c r="I82" s="12"/>
    </row>
    <row r="83" spans="1:11" s="40" customFormat="1" x14ac:dyDescent="0.2">
      <c r="A83" s="82" t="s">
        <v>33</v>
      </c>
      <c r="B83" s="82"/>
      <c r="C83" s="83"/>
      <c r="D83" s="84" t="s">
        <v>94</v>
      </c>
      <c r="E83" s="84"/>
      <c r="F83" s="85"/>
      <c r="G83" s="87"/>
      <c r="H83" s="86"/>
      <c r="I83" s="87">
        <f>SUM(I67:I82)</f>
        <v>0</v>
      </c>
    </row>
    <row r="84" spans="1:11" s="40" customFormat="1" x14ac:dyDescent="0.2">
      <c r="A84" s="64"/>
      <c r="B84" s="64"/>
      <c r="C84" s="74"/>
      <c r="D84" s="71"/>
      <c r="E84" s="71"/>
      <c r="F84" s="73"/>
      <c r="G84" s="68"/>
      <c r="H84" s="2"/>
      <c r="I84" s="68"/>
    </row>
    <row r="85" spans="1:11" s="40" customFormat="1" ht="13.5" customHeight="1" x14ac:dyDescent="0.2">
      <c r="A85" s="64"/>
      <c r="B85" s="64"/>
      <c r="C85" s="74"/>
      <c r="D85" s="75"/>
      <c r="E85" s="75"/>
      <c r="F85" s="10"/>
      <c r="G85" s="12"/>
      <c r="H85" s="69"/>
      <c r="I85" s="68"/>
    </row>
    <row r="86" spans="1:11" s="40" customFormat="1" ht="15" customHeight="1" x14ac:dyDescent="0.25">
      <c r="A86" s="90" t="s">
        <v>1</v>
      </c>
      <c r="B86" s="90"/>
      <c r="C86" s="91"/>
      <c r="D86" s="92" t="s">
        <v>21</v>
      </c>
      <c r="E86" s="92"/>
      <c r="F86" s="93"/>
      <c r="G86" s="94"/>
      <c r="H86" s="95"/>
      <c r="I86" s="94">
        <f>SUM(I83,I56,I33)</f>
        <v>0</v>
      </c>
    </row>
    <row r="87" spans="1:11" s="40" customFormat="1" ht="23.25" customHeight="1" x14ac:dyDescent="0.25">
      <c r="A87" s="96"/>
      <c r="B87" s="96"/>
      <c r="C87" s="97"/>
      <c r="D87" s="98"/>
      <c r="E87" s="98"/>
      <c r="F87" s="99"/>
      <c r="G87" s="100"/>
      <c r="H87" s="101"/>
      <c r="I87" s="100"/>
    </row>
    <row r="88" spans="1:11" s="40" customFormat="1" ht="17.25" customHeight="1" x14ac:dyDescent="0.2">
      <c r="A88" s="64"/>
      <c r="B88" s="64"/>
      <c r="C88" s="74"/>
      <c r="D88" s="75"/>
      <c r="E88" s="75"/>
      <c r="F88" s="73"/>
      <c r="G88" s="68"/>
      <c r="H88" s="2"/>
      <c r="I88" s="68"/>
    </row>
    <row r="89" spans="1:11" ht="18" customHeight="1" x14ac:dyDescent="0.25">
      <c r="A89" s="102" t="s">
        <v>3</v>
      </c>
      <c r="B89" s="102"/>
      <c r="C89" s="103"/>
      <c r="D89" s="104" t="s">
        <v>4</v>
      </c>
      <c r="E89" s="104"/>
      <c r="F89" s="105"/>
      <c r="G89" s="106"/>
      <c r="H89" s="107"/>
      <c r="I89" s="106"/>
    </row>
    <row r="90" spans="1:11" s="40" customFormat="1" ht="14.1" customHeight="1" x14ac:dyDescent="0.2">
      <c r="A90" s="64"/>
      <c r="B90" s="64"/>
      <c r="C90" s="65"/>
      <c r="D90" s="71"/>
      <c r="E90" s="71"/>
      <c r="F90" s="73"/>
      <c r="G90" s="68"/>
      <c r="H90" s="2"/>
      <c r="I90" s="68"/>
    </row>
    <row r="91" spans="1:11" ht="14.1" customHeight="1" x14ac:dyDescent="0.2">
      <c r="A91" s="64"/>
      <c r="B91" s="64"/>
      <c r="C91" s="74"/>
      <c r="D91" s="75"/>
      <c r="E91" s="75"/>
      <c r="F91" s="73"/>
      <c r="G91" s="68"/>
      <c r="H91" s="2"/>
      <c r="I91" s="68"/>
    </row>
    <row r="92" spans="1:11" ht="17.25" customHeight="1" x14ac:dyDescent="0.2">
      <c r="A92" s="76" t="s">
        <v>22</v>
      </c>
      <c r="B92" s="76"/>
      <c r="C92" s="77"/>
      <c r="D92" s="78" t="s">
        <v>25</v>
      </c>
      <c r="E92" s="78"/>
      <c r="F92" s="79"/>
      <c r="G92" s="80"/>
      <c r="H92" s="108"/>
      <c r="I92" s="80"/>
    </row>
    <row r="93" spans="1:11" ht="16.5" customHeight="1" x14ac:dyDescent="0.2">
      <c r="A93" s="64"/>
      <c r="B93" s="64"/>
      <c r="C93" s="74"/>
      <c r="D93" s="75"/>
      <c r="E93" s="75"/>
      <c r="F93" s="73"/>
      <c r="G93" s="68"/>
      <c r="H93" s="2"/>
      <c r="I93" s="68"/>
    </row>
    <row r="94" spans="1:11" ht="13.5" x14ac:dyDescent="0.2">
      <c r="A94" s="64"/>
      <c r="B94" s="64"/>
      <c r="C94" s="74"/>
      <c r="D94" s="75" t="s">
        <v>24</v>
      </c>
      <c r="E94" s="75"/>
      <c r="F94" s="73"/>
      <c r="G94" s="68"/>
      <c r="H94" s="2"/>
      <c r="I94" s="68"/>
    </row>
    <row r="95" spans="1:11" ht="12.75" customHeight="1" x14ac:dyDescent="0.2">
      <c r="A95" s="64"/>
      <c r="B95" s="64"/>
      <c r="C95" s="74"/>
      <c r="D95" s="75"/>
      <c r="E95" s="75"/>
      <c r="F95" s="73"/>
      <c r="G95" s="68"/>
      <c r="H95" s="2"/>
      <c r="I95" s="68"/>
    </row>
    <row r="96" spans="1:11" ht="168" x14ac:dyDescent="0.2">
      <c r="A96" s="64"/>
      <c r="B96" s="64"/>
      <c r="C96" s="74"/>
      <c r="D96" s="137" t="s">
        <v>151</v>
      </c>
      <c r="E96" s="11"/>
      <c r="F96" s="11"/>
      <c r="G96" s="120"/>
      <c r="H96" s="109"/>
      <c r="I96" s="68"/>
    </row>
    <row r="97" spans="1:11" s="48" customFormat="1" ht="16.5" customHeight="1" x14ac:dyDescent="0.25">
      <c r="A97" s="14"/>
      <c r="B97" s="14"/>
      <c r="C97" s="15"/>
      <c r="D97" s="42"/>
      <c r="E97" s="42"/>
      <c r="F97" s="43"/>
      <c r="G97" s="43"/>
      <c r="H97" s="2"/>
      <c r="I97" s="12"/>
      <c r="J97" s="49"/>
    </row>
    <row r="98" spans="1:11" s="48" customFormat="1" ht="16.5" customHeight="1" x14ac:dyDescent="0.25">
      <c r="A98" s="1" t="s">
        <v>22</v>
      </c>
      <c r="B98" s="1" t="s">
        <v>11</v>
      </c>
      <c r="C98" s="15"/>
      <c r="D98" s="138" t="s">
        <v>69</v>
      </c>
      <c r="E98" s="42"/>
      <c r="F98" s="43"/>
      <c r="G98" s="43"/>
      <c r="H98" s="2"/>
      <c r="I98" s="12"/>
      <c r="J98" s="49"/>
    </row>
    <row r="99" spans="1:11" s="48" customFormat="1" ht="36" x14ac:dyDescent="0.25">
      <c r="C99" s="13"/>
      <c r="D99" s="137" t="s">
        <v>152</v>
      </c>
      <c r="E99" s="11"/>
      <c r="F99" s="10"/>
      <c r="G99" s="110"/>
      <c r="H99" s="2"/>
      <c r="I99" s="68"/>
      <c r="J99" s="49"/>
    </row>
    <row r="100" spans="1:11" s="48" customFormat="1" ht="48" x14ac:dyDescent="0.25">
      <c r="C100" s="13"/>
      <c r="D100" s="137" t="s">
        <v>146</v>
      </c>
      <c r="E100" s="11"/>
      <c r="F100" s="10"/>
      <c r="G100" s="110"/>
      <c r="H100" s="2"/>
      <c r="I100" s="68"/>
      <c r="J100" s="49"/>
    </row>
    <row r="101" spans="1:11" s="48" customFormat="1" ht="13.5" x14ac:dyDescent="0.25">
      <c r="C101" s="13"/>
      <c r="D101" s="11"/>
      <c r="E101" s="11"/>
      <c r="F101" s="10"/>
      <c r="G101" s="110"/>
      <c r="H101" s="2"/>
      <c r="I101" s="68"/>
      <c r="J101" s="49"/>
    </row>
    <row r="102" spans="1:11" ht="15" customHeight="1" x14ac:dyDescent="0.2">
      <c r="A102" s="18"/>
      <c r="B102" s="18"/>
      <c r="C102" s="70"/>
      <c r="D102" s="209" t="s">
        <v>92</v>
      </c>
      <c r="E102" s="72"/>
      <c r="F102" s="146" t="s">
        <v>18</v>
      </c>
      <c r="G102" s="149">
        <v>3</v>
      </c>
      <c r="H102" s="150"/>
      <c r="I102" s="149">
        <f t="shared" ref="I102:I109" si="5">G102*H102</f>
        <v>0</v>
      </c>
      <c r="K102" s="17"/>
    </row>
    <row r="103" spans="1:11" ht="15" customHeight="1" x14ac:dyDescent="0.2">
      <c r="A103" s="18"/>
      <c r="B103" s="18"/>
      <c r="C103" s="70"/>
      <c r="D103" s="209" t="s">
        <v>91</v>
      </c>
      <c r="E103" s="72"/>
      <c r="F103" s="146" t="s">
        <v>18</v>
      </c>
      <c r="G103" s="149">
        <v>2</v>
      </c>
      <c r="H103" s="150"/>
      <c r="I103" s="149">
        <f t="shared" si="5"/>
        <v>0</v>
      </c>
      <c r="K103" s="17"/>
    </row>
    <row r="104" spans="1:11" ht="15" customHeight="1" x14ac:dyDescent="0.2">
      <c r="A104" s="18"/>
      <c r="B104" s="18"/>
      <c r="C104" s="70"/>
      <c r="D104" s="209" t="s">
        <v>90</v>
      </c>
      <c r="E104" s="72"/>
      <c r="F104" s="146" t="s">
        <v>18</v>
      </c>
      <c r="G104" s="149">
        <v>1</v>
      </c>
      <c r="H104" s="150"/>
      <c r="I104" s="149">
        <f t="shared" si="5"/>
        <v>0</v>
      </c>
      <c r="K104" s="17"/>
    </row>
    <row r="105" spans="1:11" ht="15" customHeight="1" x14ac:dyDescent="0.2">
      <c r="A105" s="18"/>
      <c r="B105" s="18"/>
      <c r="C105" s="70"/>
      <c r="D105" s="209" t="s">
        <v>89</v>
      </c>
      <c r="E105" s="72"/>
      <c r="F105" s="146" t="s">
        <v>18</v>
      </c>
      <c r="G105" s="149">
        <v>1</v>
      </c>
      <c r="H105" s="150"/>
      <c r="I105" s="149">
        <f t="shared" si="5"/>
        <v>0</v>
      </c>
      <c r="K105" s="17"/>
    </row>
    <row r="106" spans="1:11" ht="15" customHeight="1" x14ac:dyDescent="0.2">
      <c r="A106" s="18"/>
      <c r="B106" s="18"/>
      <c r="C106" s="70"/>
      <c r="D106" s="209" t="s">
        <v>88</v>
      </c>
      <c r="E106" s="72"/>
      <c r="F106" s="146" t="s">
        <v>18</v>
      </c>
      <c r="G106" s="149">
        <v>2</v>
      </c>
      <c r="H106" s="150"/>
      <c r="I106" s="149">
        <f t="shared" si="5"/>
        <v>0</v>
      </c>
      <c r="K106" s="17"/>
    </row>
    <row r="107" spans="1:11" ht="15" customHeight="1" x14ac:dyDescent="0.2">
      <c r="A107" s="18"/>
      <c r="B107" s="18"/>
      <c r="C107" s="70"/>
      <c r="D107" s="209" t="s">
        <v>87</v>
      </c>
      <c r="E107" s="72"/>
      <c r="F107" s="146" t="s">
        <v>18</v>
      </c>
      <c r="G107" s="149">
        <v>2</v>
      </c>
      <c r="H107" s="150"/>
      <c r="I107" s="149">
        <f t="shared" si="5"/>
        <v>0</v>
      </c>
      <c r="K107" s="17"/>
    </row>
    <row r="108" spans="1:11" ht="15" customHeight="1" x14ac:dyDescent="0.2">
      <c r="A108" s="18"/>
      <c r="B108" s="18"/>
      <c r="C108" s="70"/>
      <c r="D108" s="209" t="s">
        <v>86</v>
      </c>
      <c r="E108" s="72"/>
      <c r="F108" s="146" t="s">
        <v>18</v>
      </c>
      <c r="G108" s="149">
        <v>4</v>
      </c>
      <c r="H108" s="150"/>
      <c r="I108" s="149">
        <f t="shared" si="5"/>
        <v>0</v>
      </c>
      <c r="K108" s="17"/>
    </row>
    <row r="109" spans="1:11" ht="15" customHeight="1" x14ac:dyDescent="0.2">
      <c r="A109" s="18"/>
      <c r="B109" s="18"/>
      <c r="C109" s="70"/>
      <c r="D109" s="209" t="s">
        <v>85</v>
      </c>
      <c r="E109" s="72"/>
      <c r="F109" s="146" t="s">
        <v>18</v>
      </c>
      <c r="G109" s="149">
        <v>1</v>
      </c>
      <c r="H109" s="150"/>
      <c r="I109" s="149">
        <f t="shared" si="5"/>
        <v>0</v>
      </c>
      <c r="K109" s="17"/>
    </row>
    <row r="110" spans="1:11" ht="15.75" customHeight="1" x14ac:dyDescent="0.2">
      <c r="A110" s="1"/>
      <c r="B110" s="1"/>
      <c r="C110" s="13"/>
      <c r="D110" s="11"/>
      <c r="E110" s="11"/>
      <c r="F110" s="10"/>
      <c r="G110" s="12"/>
      <c r="H110" s="2"/>
      <c r="I110" s="68"/>
    </row>
    <row r="111" spans="1:11" ht="15" customHeight="1" x14ac:dyDescent="0.2">
      <c r="A111" s="82" t="s">
        <v>22</v>
      </c>
      <c r="B111" s="82"/>
      <c r="C111" s="89"/>
      <c r="D111" s="84" t="s">
        <v>26</v>
      </c>
      <c r="E111" s="84"/>
      <c r="F111" s="85"/>
      <c r="G111" s="87"/>
      <c r="H111" s="86"/>
      <c r="I111" s="87">
        <f>SUM(I102:I110)</f>
        <v>0</v>
      </c>
    </row>
    <row r="112" spans="1:11" ht="15" customHeight="1" x14ac:dyDescent="0.2">
      <c r="A112" s="152"/>
      <c r="B112" s="152"/>
      <c r="C112" s="153"/>
      <c r="D112" s="154"/>
      <c r="E112" s="154"/>
      <c r="F112" s="155"/>
      <c r="G112" s="156"/>
      <c r="H112" s="157"/>
      <c r="I112" s="156"/>
    </row>
    <row r="113" spans="1:11" ht="14.25" customHeight="1" x14ac:dyDescent="0.2">
      <c r="A113" s="76" t="s">
        <v>23</v>
      </c>
      <c r="B113" s="76"/>
      <c r="C113" s="77"/>
      <c r="D113" s="78" t="s">
        <v>35</v>
      </c>
      <c r="E113" s="78"/>
      <c r="F113" s="79"/>
      <c r="G113" s="80"/>
      <c r="H113" s="81"/>
      <c r="I113" s="80"/>
    </row>
    <row r="114" spans="1:11" ht="13.5" x14ac:dyDescent="0.2">
      <c r="A114" s="64"/>
      <c r="B114" s="64"/>
      <c r="C114" s="74"/>
      <c r="D114" s="11"/>
      <c r="E114" s="11"/>
      <c r="F114" s="10"/>
      <c r="G114" s="12"/>
      <c r="H114" s="69"/>
      <c r="I114" s="68"/>
    </row>
    <row r="115" spans="1:11" ht="13.5" x14ac:dyDescent="0.2">
      <c r="A115" s="1" t="s">
        <v>23</v>
      </c>
      <c r="B115" s="1" t="s">
        <v>11</v>
      </c>
      <c r="C115" s="13"/>
      <c r="D115" s="136" t="s">
        <v>83</v>
      </c>
      <c r="E115" s="72"/>
      <c r="F115" s="10"/>
      <c r="G115" s="12"/>
      <c r="H115" s="2"/>
      <c r="I115" s="12"/>
      <c r="K115" s="129"/>
    </row>
    <row r="116" spans="1:11" ht="120" x14ac:dyDescent="0.2">
      <c r="A116" s="18"/>
      <c r="B116" s="18"/>
      <c r="C116" s="13"/>
      <c r="D116" s="137" t="s">
        <v>147</v>
      </c>
      <c r="E116" s="72"/>
      <c r="F116" s="10"/>
      <c r="G116" s="12"/>
      <c r="H116" s="2"/>
      <c r="I116" s="12"/>
      <c r="K116" s="129"/>
    </row>
    <row r="117" spans="1:11" ht="13.5" x14ac:dyDescent="0.2">
      <c r="A117" s="1"/>
      <c r="B117" s="1"/>
      <c r="C117" s="13"/>
      <c r="D117" s="132" t="s">
        <v>84</v>
      </c>
      <c r="E117" s="72"/>
      <c r="F117" s="10" t="s">
        <v>36</v>
      </c>
      <c r="G117" s="12">
        <v>4.3</v>
      </c>
      <c r="H117" s="2"/>
      <c r="I117" s="12">
        <f>G117*H117</f>
        <v>0</v>
      </c>
      <c r="K117" s="129"/>
    </row>
    <row r="118" spans="1:11" ht="13.5" x14ac:dyDescent="0.2">
      <c r="A118" s="1"/>
      <c r="B118" s="1"/>
      <c r="C118" s="13"/>
      <c r="D118" s="132"/>
      <c r="E118" s="72"/>
      <c r="F118" s="132"/>
      <c r="G118" s="133"/>
      <c r="H118" s="134"/>
      <c r="I118" s="135"/>
      <c r="K118" s="129"/>
    </row>
    <row r="119" spans="1:11" ht="13.5" x14ac:dyDescent="0.2">
      <c r="A119" s="1" t="s">
        <v>23</v>
      </c>
      <c r="B119" s="1" t="s">
        <v>13</v>
      </c>
      <c r="C119" s="13"/>
      <c r="D119" s="136" t="s">
        <v>64</v>
      </c>
      <c r="E119" s="72"/>
      <c r="F119" s="132"/>
      <c r="G119" s="133"/>
      <c r="H119" s="134"/>
      <c r="I119" s="135"/>
      <c r="K119" s="129"/>
    </row>
    <row r="120" spans="1:11" ht="132" x14ac:dyDescent="0.2">
      <c r="A120" s="18"/>
      <c r="B120" s="18"/>
      <c r="C120" s="13"/>
      <c r="D120" s="137" t="s">
        <v>75</v>
      </c>
      <c r="E120" s="58"/>
      <c r="F120" s="10" t="s">
        <v>18</v>
      </c>
      <c r="G120" s="12">
        <v>4</v>
      </c>
      <c r="H120" s="2"/>
      <c r="I120" s="12">
        <f>G120*H120</f>
        <v>0</v>
      </c>
      <c r="K120" s="128"/>
    </row>
    <row r="121" spans="1:11" ht="13.5" x14ac:dyDescent="0.2">
      <c r="A121" s="1"/>
      <c r="B121" s="1"/>
      <c r="C121" s="13"/>
      <c r="D121" s="11"/>
      <c r="E121" s="58"/>
      <c r="F121" s="10"/>
      <c r="G121" s="12"/>
      <c r="H121" s="2"/>
      <c r="I121" s="12"/>
      <c r="K121" s="128"/>
    </row>
    <row r="122" spans="1:11" ht="13.5" x14ac:dyDescent="0.2">
      <c r="A122" s="1" t="s">
        <v>23</v>
      </c>
      <c r="B122" s="1" t="s">
        <v>14</v>
      </c>
      <c r="C122" s="13"/>
      <c r="D122" s="136" t="s">
        <v>47</v>
      </c>
      <c r="E122" s="72"/>
      <c r="F122" s="132"/>
      <c r="G122" s="133"/>
      <c r="H122" s="134"/>
      <c r="I122" s="135"/>
      <c r="K122" s="129"/>
    </row>
    <row r="123" spans="1:11" ht="132" x14ac:dyDescent="0.2">
      <c r="A123" s="1"/>
      <c r="B123" s="1"/>
      <c r="C123" s="13"/>
      <c r="D123" s="137" t="s">
        <v>153</v>
      </c>
      <c r="E123" s="72"/>
      <c r="F123" s="132"/>
      <c r="G123" s="133"/>
      <c r="H123" s="134"/>
      <c r="I123" s="135"/>
      <c r="K123" s="129"/>
    </row>
    <row r="124" spans="1:11" ht="15.75" customHeight="1" x14ac:dyDescent="0.2">
      <c r="A124" s="1"/>
      <c r="B124" s="1"/>
      <c r="C124" s="13"/>
      <c r="D124" s="136"/>
      <c r="E124" s="72"/>
      <c r="F124" s="210" t="s">
        <v>149</v>
      </c>
      <c r="G124" s="12">
        <v>1</v>
      </c>
      <c r="H124" s="2"/>
      <c r="I124" s="12">
        <f>G124*H124</f>
        <v>0</v>
      </c>
      <c r="K124" s="129"/>
    </row>
    <row r="125" spans="1:11" ht="18" customHeight="1" x14ac:dyDescent="0.2">
      <c r="A125" s="1"/>
      <c r="B125" s="1"/>
      <c r="C125" s="13"/>
      <c r="D125" s="11"/>
      <c r="E125" s="72"/>
      <c r="F125" s="10"/>
      <c r="G125" s="88"/>
      <c r="H125" s="2"/>
      <c r="I125" s="12"/>
    </row>
    <row r="126" spans="1:11" ht="14.25" customHeight="1" x14ac:dyDescent="0.2">
      <c r="A126" s="82" t="s">
        <v>23</v>
      </c>
      <c r="B126" s="82"/>
      <c r="C126" s="83"/>
      <c r="D126" s="84" t="s">
        <v>34</v>
      </c>
      <c r="E126" s="84"/>
      <c r="F126" s="85"/>
      <c r="G126" s="87"/>
      <c r="H126" s="86"/>
      <c r="I126" s="87">
        <f>SUM(I115:I125)</f>
        <v>0</v>
      </c>
    </row>
    <row r="127" spans="1:11" ht="18" customHeight="1" x14ac:dyDescent="0.2">
      <c r="A127" s="25"/>
      <c r="B127" s="25"/>
      <c r="C127" s="26"/>
      <c r="D127" s="27"/>
      <c r="E127" s="27"/>
      <c r="F127" s="28"/>
      <c r="G127" s="24"/>
      <c r="H127" s="33"/>
      <c r="I127" s="24"/>
    </row>
    <row r="128" spans="1:11" ht="13.5" customHeight="1" x14ac:dyDescent="0.2">
      <c r="A128" s="76" t="s">
        <v>39</v>
      </c>
      <c r="B128" s="76"/>
      <c r="C128" s="77"/>
      <c r="D128" s="78" t="s">
        <v>27</v>
      </c>
      <c r="E128" s="30"/>
      <c r="F128" s="31"/>
      <c r="G128" s="32"/>
      <c r="H128" s="41"/>
      <c r="I128" s="32"/>
    </row>
    <row r="129" spans="1:11" ht="21.75" customHeight="1" x14ac:dyDescent="0.2">
      <c r="A129" s="5"/>
      <c r="B129" s="5"/>
      <c r="C129" s="6"/>
      <c r="D129" s="144"/>
      <c r="E129" s="36"/>
      <c r="F129" s="37"/>
      <c r="G129" s="38"/>
      <c r="H129" s="44"/>
      <c r="I129" s="38"/>
    </row>
    <row r="130" spans="1:11" ht="15" customHeight="1" x14ac:dyDescent="0.2">
      <c r="A130" s="1" t="s">
        <v>39</v>
      </c>
      <c r="B130" s="1" t="s">
        <v>11</v>
      </c>
      <c r="C130" s="6"/>
      <c r="D130" s="138" t="s">
        <v>52</v>
      </c>
      <c r="E130" s="36"/>
      <c r="F130" s="37"/>
      <c r="G130" s="38"/>
      <c r="H130" s="44"/>
      <c r="I130" s="38"/>
    </row>
    <row r="131" spans="1:11" ht="156" x14ac:dyDescent="0.2">
      <c r="A131" s="1"/>
      <c r="B131" s="1"/>
      <c r="C131" s="6"/>
      <c r="D131" s="137" t="s">
        <v>154</v>
      </c>
      <c r="E131" s="3"/>
      <c r="F131" s="8"/>
      <c r="G131" s="9"/>
      <c r="H131" s="7"/>
      <c r="I131" s="9"/>
    </row>
    <row r="132" spans="1:11" ht="156" x14ac:dyDescent="0.2">
      <c r="A132" s="5"/>
      <c r="B132" s="5"/>
      <c r="C132" s="6"/>
      <c r="D132" s="137" t="s">
        <v>44</v>
      </c>
      <c r="E132" s="3"/>
      <c r="F132" s="10"/>
      <c r="G132" s="12"/>
      <c r="H132" s="2"/>
      <c r="I132" s="12"/>
      <c r="K132" s="129"/>
    </row>
    <row r="133" spans="1:11" ht="15" x14ac:dyDescent="0.2">
      <c r="A133" s="5"/>
      <c r="B133" s="5"/>
      <c r="C133" s="6"/>
      <c r="D133" s="16"/>
      <c r="E133" s="3"/>
      <c r="F133" s="10" t="s">
        <v>12</v>
      </c>
      <c r="G133" s="12">
        <v>202</v>
      </c>
      <c r="H133" s="2"/>
      <c r="I133" s="12">
        <f>SUM(G133*H133)</f>
        <v>0</v>
      </c>
      <c r="K133" s="129"/>
    </row>
    <row r="134" spans="1:11" ht="13.5" x14ac:dyDescent="0.2">
      <c r="A134" s="5"/>
      <c r="B134" s="5"/>
      <c r="C134" s="6"/>
      <c r="D134" s="16"/>
      <c r="E134" s="3"/>
      <c r="F134" s="10"/>
      <c r="G134" s="12"/>
      <c r="H134" s="2"/>
      <c r="I134" s="12"/>
      <c r="K134" s="129"/>
    </row>
    <row r="135" spans="1:11" ht="13.5" x14ac:dyDescent="0.2">
      <c r="A135" s="1" t="s">
        <v>39</v>
      </c>
      <c r="B135" s="1" t="s">
        <v>13</v>
      </c>
      <c r="C135" s="6"/>
      <c r="D135" s="138" t="s">
        <v>48</v>
      </c>
      <c r="E135" s="3"/>
      <c r="F135" s="10"/>
      <c r="G135" s="12"/>
      <c r="H135" s="2"/>
      <c r="I135" s="12"/>
      <c r="K135" s="129"/>
    </row>
    <row r="136" spans="1:11" ht="240" x14ac:dyDescent="0.2">
      <c r="A136" s="5"/>
      <c r="B136" s="5"/>
      <c r="C136" s="6"/>
      <c r="D136" s="137" t="s">
        <v>76</v>
      </c>
      <c r="E136" s="3"/>
      <c r="F136" s="10"/>
      <c r="G136" s="12"/>
      <c r="H136" s="2"/>
      <c r="I136" s="12"/>
      <c r="K136" s="129"/>
    </row>
    <row r="137" spans="1:11" ht="96" customHeight="1" x14ac:dyDescent="0.2">
      <c r="A137" s="5"/>
      <c r="B137" s="5"/>
      <c r="C137" s="6"/>
      <c r="D137" s="137" t="s">
        <v>49</v>
      </c>
      <c r="E137" s="3"/>
      <c r="F137" s="10"/>
      <c r="G137" s="12"/>
      <c r="H137" s="2"/>
      <c r="I137" s="12"/>
      <c r="K137" s="129"/>
    </row>
    <row r="138" spans="1:11" ht="13.5" x14ac:dyDescent="0.2">
      <c r="A138" s="5"/>
      <c r="B138" s="5"/>
      <c r="C138" s="6"/>
      <c r="D138" s="151" t="s">
        <v>50</v>
      </c>
      <c r="E138" s="3"/>
      <c r="F138" s="12" t="s">
        <v>46</v>
      </c>
      <c r="G138" s="2">
        <v>136.69999999999999</v>
      </c>
      <c r="H138" s="12"/>
      <c r="I138" s="12">
        <f t="shared" ref="I138" si="6">G138*H138</f>
        <v>0</v>
      </c>
      <c r="K138" s="129"/>
    </row>
    <row r="139" spans="1:11" ht="17.25" customHeight="1" x14ac:dyDescent="0.2">
      <c r="A139" s="5"/>
      <c r="B139" s="5"/>
      <c r="C139" s="6"/>
      <c r="D139" s="151" t="s">
        <v>51</v>
      </c>
      <c r="E139" s="45"/>
      <c r="F139" s="12" t="s">
        <v>46</v>
      </c>
      <c r="G139" s="2">
        <v>53.3</v>
      </c>
      <c r="H139" s="12"/>
      <c r="I139" s="12">
        <f t="shared" ref="I139" si="7">G139*H139</f>
        <v>0</v>
      </c>
      <c r="K139" s="129"/>
    </row>
    <row r="140" spans="1:11" ht="17.25" customHeight="1" x14ac:dyDescent="0.2">
      <c r="A140" s="5"/>
      <c r="B140" s="5"/>
      <c r="C140" s="6"/>
      <c r="D140" s="133"/>
      <c r="E140" s="45"/>
      <c r="F140" s="132"/>
      <c r="G140" s="135"/>
      <c r="H140" s="139"/>
      <c r="I140" s="140"/>
    </row>
    <row r="141" spans="1:11" ht="17.25" customHeight="1" x14ac:dyDescent="0.2">
      <c r="A141" s="1" t="s">
        <v>39</v>
      </c>
      <c r="B141" s="1" t="s">
        <v>14</v>
      </c>
      <c r="C141" s="6"/>
      <c r="D141" s="138" t="s">
        <v>77</v>
      </c>
      <c r="E141" s="45"/>
      <c r="F141" s="132"/>
      <c r="G141" s="135"/>
      <c r="H141" s="139"/>
      <c r="I141" s="140"/>
    </row>
    <row r="142" spans="1:11" ht="50.25" customHeight="1" x14ac:dyDescent="0.25">
      <c r="A142" s="1"/>
      <c r="B142" s="1"/>
      <c r="C142" s="119"/>
      <c r="D142" s="137" t="s">
        <v>155</v>
      </c>
      <c r="E142" s="46"/>
      <c r="F142" s="47"/>
      <c r="G142" s="48"/>
      <c r="H142" s="49"/>
      <c r="I142" s="49"/>
    </row>
    <row r="143" spans="1:11" ht="108" x14ac:dyDescent="0.25">
      <c r="A143" s="1"/>
      <c r="B143" s="1"/>
      <c r="C143" s="119"/>
      <c r="D143" s="211" t="s">
        <v>156</v>
      </c>
      <c r="E143" s="46"/>
      <c r="F143" s="47"/>
      <c r="G143" s="48"/>
      <c r="H143" s="49"/>
      <c r="I143" s="49"/>
    </row>
    <row r="144" spans="1:11" ht="153.75" customHeight="1" x14ac:dyDescent="0.25">
      <c r="A144" s="1"/>
      <c r="B144" s="1"/>
      <c r="C144" s="119"/>
      <c r="D144" s="137" t="s">
        <v>45</v>
      </c>
      <c r="E144" s="46"/>
      <c r="F144" s="47"/>
      <c r="G144" s="48"/>
      <c r="H144" s="49"/>
      <c r="I144" s="49"/>
    </row>
    <row r="145" spans="1:12" ht="202.5" customHeight="1" x14ac:dyDescent="0.25">
      <c r="A145" s="59"/>
      <c r="B145" s="60"/>
      <c r="C145" s="61"/>
      <c r="D145" s="137" t="s">
        <v>72</v>
      </c>
      <c r="E145" s="19"/>
      <c r="F145" s="10"/>
      <c r="G145" s="57"/>
      <c r="H145" s="2"/>
      <c r="I145" s="12">
        <f>SUM(G145*H145)</f>
        <v>0</v>
      </c>
    </row>
    <row r="146" spans="1:12" ht="24" x14ac:dyDescent="0.25">
      <c r="A146" s="59"/>
      <c r="B146" s="60"/>
      <c r="C146" s="61"/>
      <c r="D146" s="151" t="s">
        <v>120</v>
      </c>
      <c r="E146" s="19"/>
      <c r="F146" s="10" t="s">
        <v>43</v>
      </c>
      <c r="G146" s="57">
        <v>140</v>
      </c>
      <c r="H146" s="2"/>
      <c r="I146" s="12">
        <f>SUM(G146*H146)</f>
        <v>0</v>
      </c>
      <c r="K146" s="10"/>
    </row>
    <row r="147" spans="1:12" ht="24" x14ac:dyDescent="0.25">
      <c r="A147" s="59"/>
      <c r="B147" s="60"/>
      <c r="C147" s="61"/>
      <c r="D147" s="151" t="s">
        <v>55</v>
      </c>
      <c r="E147" s="19"/>
      <c r="F147" s="10" t="s">
        <v>43</v>
      </c>
      <c r="G147" s="57">
        <v>8.5</v>
      </c>
      <c r="H147" s="2"/>
      <c r="I147" s="12">
        <f>SUM(G147*H147)</f>
        <v>0</v>
      </c>
      <c r="K147" s="143"/>
    </row>
    <row r="148" spans="1:12" ht="15.75" x14ac:dyDescent="0.25">
      <c r="A148" s="59"/>
      <c r="B148" s="60"/>
      <c r="C148" s="61"/>
      <c r="D148" s="151" t="s">
        <v>53</v>
      </c>
      <c r="E148" s="19"/>
      <c r="F148" s="10" t="s">
        <v>43</v>
      </c>
      <c r="G148" s="57">
        <v>140</v>
      </c>
      <c r="H148" s="2"/>
      <c r="I148" s="12">
        <f>SUM(G148*H148)</f>
        <v>0</v>
      </c>
      <c r="K148" s="10"/>
    </row>
    <row r="149" spans="1:12" ht="15.75" x14ac:dyDescent="0.25">
      <c r="A149" s="59"/>
      <c r="B149" s="60"/>
      <c r="C149" s="61"/>
      <c r="D149" s="151" t="s">
        <v>54</v>
      </c>
      <c r="E149" s="19"/>
      <c r="F149" s="10" t="s">
        <v>43</v>
      </c>
      <c r="G149" s="57">
        <v>8.5</v>
      </c>
      <c r="H149" s="2"/>
      <c r="I149" s="12">
        <f>SUM(G149*H149)</f>
        <v>0</v>
      </c>
      <c r="K149" s="143"/>
    </row>
    <row r="150" spans="1:12" ht="15.75" x14ac:dyDescent="0.25">
      <c r="A150" s="59"/>
      <c r="B150" s="60"/>
      <c r="C150" s="61"/>
      <c r="D150" s="131"/>
      <c r="E150" s="19"/>
      <c r="F150" s="10"/>
      <c r="G150" s="57"/>
      <c r="H150" s="2"/>
      <c r="I150" s="12"/>
      <c r="K150" s="129"/>
    </row>
    <row r="151" spans="1:12" ht="13.5" x14ac:dyDescent="0.2">
      <c r="A151" s="1" t="s">
        <v>39</v>
      </c>
      <c r="B151" s="1" t="s">
        <v>15</v>
      </c>
      <c r="C151" s="6"/>
      <c r="D151" s="141" t="s">
        <v>78</v>
      </c>
      <c r="E151" s="45"/>
      <c r="F151" s="132"/>
      <c r="G151" s="135"/>
      <c r="H151" s="139"/>
      <c r="I151" s="140"/>
    </row>
    <row r="152" spans="1:12" ht="50.25" customHeight="1" x14ac:dyDescent="0.25">
      <c r="A152" s="1"/>
      <c r="B152" s="1"/>
      <c r="C152" s="119"/>
      <c r="D152" s="137" t="s">
        <v>158</v>
      </c>
      <c r="E152" s="46"/>
      <c r="F152" s="47"/>
      <c r="G152" s="48"/>
      <c r="H152" s="49"/>
      <c r="I152" s="49"/>
    </row>
    <row r="153" spans="1:12" ht="108" x14ac:dyDescent="0.25">
      <c r="A153" s="1"/>
      <c r="B153" s="1"/>
      <c r="C153" s="119"/>
      <c r="D153" s="211" t="s">
        <v>157</v>
      </c>
      <c r="E153" s="46"/>
      <c r="F153" s="47"/>
      <c r="G153" s="48"/>
      <c r="H153" s="49"/>
      <c r="I153" s="49"/>
    </row>
    <row r="154" spans="1:12" ht="132" x14ac:dyDescent="0.25">
      <c r="A154" s="1"/>
      <c r="B154" s="1"/>
      <c r="C154" s="119"/>
      <c r="D154" s="137" t="s">
        <v>159</v>
      </c>
      <c r="E154" s="46"/>
      <c r="F154" s="47"/>
      <c r="G154" s="48"/>
      <c r="H154" s="49"/>
      <c r="I154" s="49"/>
    </row>
    <row r="155" spans="1:12" ht="202.5" customHeight="1" x14ac:dyDescent="0.25">
      <c r="A155" s="59"/>
      <c r="B155" s="60"/>
      <c r="C155" s="61"/>
      <c r="D155" s="137" t="s">
        <v>93</v>
      </c>
      <c r="E155" s="19"/>
      <c r="F155" s="10"/>
      <c r="G155" s="57"/>
      <c r="H155" s="2"/>
      <c r="I155" s="12">
        <f>SUM(G155*H155)</f>
        <v>0</v>
      </c>
    </row>
    <row r="156" spans="1:12" ht="36" x14ac:dyDescent="0.25">
      <c r="A156" s="59"/>
      <c r="B156" s="60"/>
      <c r="C156" s="61"/>
      <c r="D156" s="151" t="s">
        <v>56</v>
      </c>
      <c r="E156" s="19"/>
      <c r="F156" s="10" t="s">
        <v>43</v>
      </c>
      <c r="G156" s="57">
        <v>72</v>
      </c>
      <c r="H156" s="2"/>
      <c r="I156" s="12">
        <f>SUM(G156*H156)</f>
        <v>0</v>
      </c>
      <c r="K156" s="12"/>
      <c r="L156" s="12"/>
    </row>
    <row r="157" spans="1:12" ht="24" x14ac:dyDescent="0.25">
      <c r="A157" s="59"/>
      <c r="B157" s="60"/>
      <c r="C157" s="61"/>
      <c r="D157" s="151" t="s">
        <v>55</v>
      </c>
      <c r="E157" s="19"/>
      <c r="F157" s="10" t="s">
        <v>43</v>
      </c>
      <c r="G157" s="57">
        <v>2.7</v>
      </c>
      <c r="H157" s="2"/>
      <c r="I157" s="12">
        <f>SUM(G157*H157)</f>
        <v>0</v>
      </c>
      <c r="K157" s="143"/>
    </row>
    <row r="158" spans="1:12" ht="15.75" x14ac:dyDescent="0.25">
      <c r="A158" s="59"/>
      <c r="B158" s="60"/>
      <c r="C158" s="61"/>
      <c r="D158" s="151" t="s">
        <v>79</v>
      </c>
      <c r="E158" s="19"/>
      <c r="F158" s="10" t="s">
        <v>43</v>
      </c>
      <c r="G158" s="57">
        <v>72</v>
      </c>
      <c r="H158" s="2"/>
      <c r="I158" s="12">
        <f>SUM(G158*H158)</f>
        <v>0</v>
      </c>
      <c r="K158" s="10"/>
    </row>
    <row r="159" spans="1:12" ht="15.75" x14ac:dyDescent="0.25">
      <c r="A159" s="59"/>
      <c r="B159" s="60"/>
      <c r="C159" s="61"/>
      <c r="D159" s="151" t="s">
        <v>54</v>
      </c>
      <c r="E159" s="19"/>
      <c r="F159" s="10" t="s">
        <v>43</v>
      </c>
      <c r="G159" s="57">
        <v>2.7</v>
      </c>
      <c r="H159" s="2"/>
      <c r="I159" s="12">
        <f>SUM(G159*H159)</f>
        <v>0</v>
      </c>
      <c r="K159" s="143"/>
    </row>
    <row r="160" spans="1:12" ht="15.75" x14ac:dyDescent="0.25">
      <c r="A160" s="59"/>
      <c r="B160" s="60"/>
      <c r="C160" s="61"/>
      <c r="D160" s="10"/>
      <c r="E160" s="19"/>
      <c r="F160" s="10"/>
      <c r="G160" s="57"/>
      <c r="H160" s="2"/>
      <c r="I160" s="12"/>
      <c r="K160" s="143"/>
    </row>
    <row r="161" spans="1:12" ht="17.25" customHeight="1" x14ac:dyDescent="0.2">
      <c r="A161" s="1" t="s">
        <v>39</v>
      </c>
      <c r="B161" s="1" t="s">
        <v>16</v>
      </c>
      <c r="C161" s="35"/>
      <c r="D161" s="145" t="s">
        <v>57</v>
      </c>
      <c r="E161" s="45"/>
      <c r="F161" s="22"/>
      <c r="G161" s="23"/>
      <c r="H161" s="33"/>
      <c r="I161" s="23"/>
    </row>
    <row r="162" spans="1:12" ht="88.5" customHeight="1" x14ac:dyDescent="0.2">
      <c r="A162" s="1"/>
      <c r="B162" s="1"/>
      <c r="C162" s="6"/>
      <c r="D162" s="137" t="s">
        <v>59</v>
      </c>
      <c r="E162" s="3"/>
      <c r="F162" s="10"/>
      <c r="G162" s="57"/>
      <c r="H162" s="2"/>
      <c r="I162" s="12"/>
      <c r="K162" s="129"/>
    </row>
    <row r="163" spans="1:12" ht="13.5" x14ac:dyDescent="0.2">
      <c r="A163" s="1"/>
      <c r="B163" s="1"/>
      <c r="C163" s="6"/>
      <c r="D163" s="142"/>
      <c r="E163" s="3"/>
      <c r="F163" s="210" t="s">
        <v>149</v>
      </c>
      <c r="G163" s="57">
        <v>1</v>
      </c>
      <c r="H163" s="2"/>
      <c r="I163" s="12">
        <f>SUM(G163*H163)</f>
        <v>0</v>
      </c>
      <c r="K163" s="143"/>
    </row>
    <row r="164" spans="1:12" ht="13.5" x14ac:dyDescent="0.2">
      <c r="A164" s="1"/>
      <c r="B164" s="1"/>
      <c r="C164" s="6"/>
      <c r="D164" s="142"/>
      <c r="E164" s="3"/>
      <c r="F164" s="10"/>
      <c r="G164" s="57"/>
      <c r="H164" s="2"/>
      <c r="I164" s="12"/>
      <c r="K164" s="143"/>
    </row>
    <row r="165" spans="1:12" ht="17.25" customHeight="1" x14ac:dyDescent="0.2">
      <c r="A165" s="1" t="s">
        <v>39</v>
      </c>
      <c r="B165" s="1" t="s">
        <v>17</v>
      </c>
      <c r="C165" s="35"/>
      <c r="D165" s="145" t="s">
        <v>58</v>
      </c>
      <c r="E165" s="45"/>
      <c r="F165" s="22"/>
      <c r="G165" s="23"/>
      <c r="H165" s="33"/>
      <c r="I165" s="23"/>
    </row>
    <row r="166" spans="1:12" ht="69.75" customHeight="1" x14ac:dyDescent="0.2">
      <c r="A166" s="1"/>
      <c r="B166" s="1"/>
      <c r="C166" s="6"/>
      <c r="D166" s="137" t="s">
        <v>60</v>
      </c>
      <c r="E166" s="3"/>
      <c r="F166" s="10"/>
      <c r="G166" s="57"/>
      <c r="H166" s="2"/>
      <c r="I166" s="12"/>
      <c r="K166" s="129"/>
    </row>
    <row r="167" spans="1:12" ht="13.5" x14ac:dyDescent="0.2">
      <c r="A167" s="1"/>
      <c r="B167" s="1"/>
      <c r="C167" s="6"/>
      <c r="D167" s="142"/>
      <c r="E167" s="3"/>
      <c r="F167" s="210" t="s">
        <v>149</v>
      </c>
      <c r="G167" s="57">
        <v>1</v>
      </c>
      <c r="H167" s="2"/>
      <c r="I167" s="12">
        <f>SUM(G167*H167)</f>
        <v>0</v>
      </c>
      <c r="K167" s="143"/>
    </row>
    <row r="168" spans="1:12" s="17" customFormat="1" ht="18.75" customHeight="1" x14ac:dyDescent="0.2">
      <c r="A168" s="1"/>
      <c r="B168" s="1"/>
      <c r="C168" s="6"/>
      <c r="D168" s="62"/>
      <c r="E168" s="3"/>
      <c r="F168" s="10"/>
      <c r="G168" s="12"/>
      <c r="H168" s="2"/>
      <c r="I168" s="12"/>
    </row>
    <row r="169" spans="1:12" ht="16.5" customHeight="1" x14ac:dyDescent="0.2">
      <c r="A169" s="82" t="s">
        <v>39</v>
      </c>
      <c r="B169" s="82"/>
      <c r="C169" s="89"/>
      <c r="D169" s="84" t="s">
        <v>28</v>
      </c>
      <c r="E169" s="84"/>
      <c r="F169" s="85"/>
      <c r="G169" s="87"/>
      <c r="H169" s="86"/>
      <c r="I169" s="87">
        <f>SUM(I133:I168)</f>
        <v>0</v>
      </c>
    </row>
    <row r="170" spans="1:12" ht="19.5" customHeight="1" x14ac:dyDescent="0.2">
      <c r="A170" s="1"/>
      <c r="B170" s="1"/>
      <c r="C170" s="6"/>
      <c r="D170" s="62"/>
      <c r="E170" s="3"/>
      <c r="F170" s="10"/>
      <c r="G170" s="12"/>
      <c r="H170" s="2"/>
      <c r="I170" s="12"/>
    </row>
    <row r="171" spans="1:12" ht="15.75" customHeight="1" x14ac:dyDescent="0.2">
      <c r="A171" s="121" t="s">
        <v>95</v>
      </c>
      <c r="B171" s="121"/>
      <c r="C171" s="122"/>
      <c r="D171" s="123" t="s">
        <v>38</v>
      </c>
      <c r="E171" s="124"/>
      <c r="F171" s="125"/>
      <c r="G171" s="126"/>
      <c r="H171" s="127"/>
      <c r="I171" s="126"/>
    </row>
    <row r="172" spans="1:12" ht="18" customHeight="1" x14ac:dyDescent="0.2">
      <c r="A172" s="14"/>
      <c r="B172" s="14"/>
      <c r="C172" s="35"/>
      <c r="D172" s="62"/>
      <c r="E172" s="3"/>
      <c r="F172" s="10"/>
      <c r="G172" s="12"/>
      <c r="H172" s="2"/>
      <c r="I172" s="12"/>
    </row>
    <row r="173" spans="1:12" ht="12" customHeight="1" x14ac:dyDescent="0.2">
      <c r="A173" s="1" t="s">
        <v>95</v>
      </c>
      <c r="B173" s="1" t="s">
        <v>11</v>
      </c>
      <c r="C173" s="50"/>
      <c r="D173" s="145" t="s">
        <v>70</v>
      </c>
      <c r="E173" s="4"/>
      <c r="F173" s="10"/>
      <c r="G173" s="12"/>
      <c r="H173" s="2"/>
      <c r="I173" s="12"/>
    </row>
    <row r="174" spans="1:12" ht="60" x14ac:dyDescent="0.2">
      <c r="A174" s="18"/>
      <c r="B174" s="18"/>
      <c r="C174" s="63"/>
      <c r="D174" s="137" t="s">
        <v>41</v>
      </c>
      <c r="E174" s="4"/>
      <c r="F174" s="10" t="s">
        <v>37</v>
      </c>
      <c r="G174" s="12">
        <v>9.4</v>
      </c>
      <c r="H174" s="2"/>
      <c r="I174" s="12">
        <f>SUM(G174*H174)</f>
        <v>0</v>
      </c>
      <c r="L174" s="129"/>
    </row>
    <row r="175" spans="1:12" ht="14.25" customHeight="1" x14ac:dyDescent="0.2">
      <c r="A175" s="14"/>
      <c r="B175" s="14"/>
      <c r="C175" s="50"/>
      <c r="D175" s="4"/>
      <c r="E175" s="4"/>
      <c r="F175" s="10"/>
      <c r="G175" s="12"/>
      <c r="H175" s="2"/>
      <c r="I175" s="12"/>
    </row>
    <row r="176" spans="1:12" ht="13.5" x14ac:dyDescent="0.2">
      <c r="A176" s="1"/>
      <c r="B176" s="1"/>
      <c r="C176" s="13"/>
      <c r="D176" s="11"/>
      <c r="E176" s="11"/>
      <c r="F176" s="110"/>
      <c r="G176" s="12"/>
      <c r="H176" s="2"/>
      <c r="I176" s="68"/>
    </row>
    <row r="177" spans="1:11" ht="13.5" x14ac:dyDescent="0.2">
      <c r="A177" s="82" t="s">
        <v>95</v>
      </c>
      <c r="B177" s="82"/>
      <c r="C177" s="89"/>
      <c r="D177" s="84" t="s">
        <v>40</v>
      </c>
      <c r="E177" s="84"/>
      <c r="F177" s="85"/>
      <c r="G177" s="87"/>
      <c r="H177" s="86"/>
      <c r="I177" s="87">
        <f>SUM(I173:I176)</f>
        <v>0</v>
      </c>
    </row>
    <row r="178" spans="1:11" ht="13.5" x14ac:dyDescent="0.2">
      <c r="A178" s="158"/>
      <c r="B178" s="158"/>
      <c r="C178" s="159"/>
      <c r="D178" s="160"/>
      <c r="E178" s="160"/>
      <c r="F178" s="161"/>
      <c r="G178" s="162"/>
      <c r="H178" s="157"/>
      <c r="I178" s="162"/>
    </row>
    <row r="179" spans="1:11" ht="15.75" customHeight="1" x14ac:dyDescent="0.2">
      <c r="A179" s="76" t="s">
        <v>96</v>
      </c>
      <c r="B179" s="76"/>
      <c r="C179" s="77"/>
      <c r="D179" s="78" t="s">
        <v>97</v>
      </c>
      <c r="E179" s="30"/>
      <c r="F179" s="31"/>
      <c r="G179" s="32"/>
      <c r="H179" s="41"/>
      <c r="I179" s="32"/>
    </row>
    <row r="180" spans="1:11" ht="18" customHeight="1" x14ac:dyDescent="0.2">
      <c r="A180" s="14"/>
      <c r="B180" s="14"/>
      <c r="C180" s="35"/>
      <c r="D180" s="62"/>
      <c r="E180" s="3"/>
      <c r="F180" s="10"/>
      <c r="G180" s="12"/>
      <c r="H180" s="2"/>
      <c r="I180" s="12"/>
    </row>
    <row r="181" spans="1:11" ht="12" customHeight="1" x14ac:dyDescent="0.2">
      <c r="A181" s="1" t="s">
        <v>96</v>
      </c>
      <c r="B181" s="1" t="s">
        <v>11</v>
      </c>
      <c r="C181" s="50"/>
      <c r="D181" s="145" t="s">
        <v>98</v>
      </c>
      <c r="E181" s="4"/>
      <c r="F181" s="10"/>
      <c r="G181" s="12"/>
      <c r="H181" s="2"/>
      <c r="I181" s="12"/>
    </row>
    <row r="182" spans="1:11" ht="96" x14ac:dyDescent="0.2">
      <c r="A182" s="18"/>
      <c r="B182" s="18"/>
      <c r="C182" s="63"/>
      <c r="D182" s="137" t="s">
        <v>100</v>
      </c>
      <c r="E182" s="4"/>
      <c r="F182" s="10" t="s">
        <v>12</v>
      </c>
      <c r="G182" s="12">
        <v>101.64</v>
      </c>
      <c r="H182" s="2"/>
      <c r="I182" s="12">
        <f>SUM(G182*H182)</f>
        <v>0</v>
      </c>
      <c r="K182" s="129"/>
    </row>
    <row r="183" spans="1:11" ht="14.25" customHeight="1" x14ac:dyDescent="0.2">
      <c r="A183" s="14"/>
      <c r="B183" s="14"/>
      <c r="C183" s="50"/>
      <c r="D183" s="4"/>
      <c r="E183" s="4"/>
      <c r="F183" s="10"/>
      <c r="G183" s="12"/>
      <c r="H183" s="2"/>
      <c r="I183" s="12"/>
    </row>
    <row r="184" spans="1:11" ht="12" customHeight="1" x14ac:dyDescent="0.2">
      <c r="A184" s="1" t="s">
        <v>96</v>
      </c>
      <c r="B184" s="1" t="s">
        <v>13</v>
      </c>
      <c r="C184" s="50"/>
      <c r="D184" s="145" t="s">
        <v>101</v>
      </c>
      <c r="E184" s="208"/>
      <c r="F184" s="22"/>
      <c r="G184" s="23"/>
      <c r="H184" s="33"/>
      <c r="I184" s="23"/>
    </row>
    <row r="185" spans="1:11" ht="72" x14ac:dyDescent="0.2">
      <c r="A185" s="18"/>
      <c r="B185" s="18"/>
      <c r="C185" s="63"/>
      <c r="D185" s="137" t="s">
        <v>160</v>
      </c>
      <c r="E185" s="208"/>
      <c r="F185" s="22"/>
      <c r="G185" s="23"/>
      <c r="H185" s="33"/>
      <c r="I185" s="23"/>
      <c r="K185" s="129"/>
    </row>
    <row r="186" spans="1:11" ht="13.5" x14ac:dyDescent="0.2">
      <c r="A186" s="18"/>
      <c r="B186" s="18"/>
      <c r="C186" s="63"/>
      <c r="D186" s="212" t="s">
        <v>166</v>
      </c>
      <c r="E186" s="208"/>
      <c r="F186" s="22"/>
      <c r="G186" s="23"/>
      <c r="H186" s="33"/>
      <c r="I186" s="23"/>
      <c r="K186" s="129"/>
    </row>
    <row r="187" spans="1:11" ht="13.5" x14ac:dyDescent="0.2">
      <c r="A187" s="18"/>
      <c r="B187" s="18"/>
      <c r="C187" s="63"/>
      <c r="D187" s="212" t="s">
        <v>165</v>
      </c>
      <c r="E187" s="208"/>
      <c r="F187" s="22"/>
      <c r="G187" s="23"/>
      <c r="H187" s="33"/>
      <c r="I187" s="23"/>
      <c r="K187" s="129"/>
    </row>
    <row r="188" spans="1:11" ht="25.5" x14ac:dyDescent="0.2">
      <c r="A188" s="18"/>
      <c r="B188" s="18"/>
      <c r="C188" s="63"/>
      <c r="D188" s="212" t="s">
        <v>164</v>
      </c>
      <c r="E188" s="208"/>
      <c r="F188" s="22"/>
      <c r="G188" s="23"/>
      <c r="H188" s="33"/>
      <c r="I188" s="23"/>
      <c r="K188" s="129"/>
    </row>
    <row r="189" spans="1:11" ht="28.5" customHeight="1" x14ac:dyDescent="0.2">
      <c r="A189" s="14"/>
      <c r="B189" s="14"/>
      <c r="C189" s="50"/>
      <c r="D189" s="212" t="s">
        <v>163</v>
      </c>
      <c r="E189" s="208"/>
      <c r="F189" s="22"/>
      <c r="G189" s="23"/>
      <c r="H189" s="33"/>
      <c r="I189" s="23"/>
    </row>
    <row r="190" spans="1:11" ht="13.5" customHeight="1" x14ac:dyDescent="0.2">
      <c r="A190" s="14"/>
      <c r="B190" s="14"/>
      <c r="C190" s="50"/>
      <c r="D190" s="212" t="s">
        <v>102</v>
      </c>
      <c r="E190" s="208"/>
      <c r="F190" s="210" t="s">
        <v>149</v>
      </c>
      <c r="G190" s="12">
        <v>1</v>
      </c>
      <c r="H190" s="2"/>
      <c r="I190" s="12">
        <f>SUM(G190*H190)</f>
        <v>0</v>
      </c>
    </row>
    <row r="191" spans="1:11" ht="13.5" customHeight="1" x14ac:dyDescent="0.2">
      <c r="A191" s="14"/>
      <c r="B191" s="14"/>
      <c r="C191" s="50"/>
      <c r="D191" s="212" t="s">
        <v>103</v>
      </c>
      <c r="E191" s="208"/>
      <c r="F191" s="210" t="s">
        <v>149</v>
      </c>
      <c r="G191" s="12">
        <v>1</v>
      </c>
      <c r="H191" s="2"/>
      <c r="I191" s="12">
        <f>SUM(G191*H191)</f>
        <v>0</v>
      </c>
    </row>
    <row r="192" spans="1:11" ht="13.5" x14ac:dyDescent="0.2">
      <c r="A192" s="1"/>
      <c r="B192" s="1"/>
      <c r="C192" s="13"/>
      <c r="D192" s="11"/>
      <c r="E192" s="11"/>
      <c r="F192" s="110"/>
      <c r="G192" s="12"/>
      <c r="H192" s="2"/>
      <c r="I192" s="68"/>
    </row>
    <row r="193" spans="1:9" ht="13.5" x14ac:dyDescent="0.2">
      <c r="A193" s="82" t="s">
        <v>96</v>
      </c>
      <c r="B193" s="82"/>
      <c r="C193" s="89"/>
      <c r="D193" s="84" t="s">
        <v>99</v>
      </c>
      <c r="E193" s="84"/>
      <c r="F193" s="85"/>
      <c r="G193" s="87"/>
      <c r="H193" s="86"/>
      <c r="I193" s="87">
        <f>SUM(I181:I192)</f>
        <v>0</v>
      </c>
    </row>
    <row r="194" spans="1:9" x14ac:dyDescent="0.3">
      <c r="A194" s="111"/>
      <c r="B194" s="111"/>
      <c r="C194" s="112"/>
      <c r="D194" s="113"/>
      <c r="E194" s="113"/>
      <c r="F194" s="114"/>
      <c r="G194" s="115"/>
      <c r="H194" s="116"/>
      <c r="I194" s="117"/>
    </row>
    <row r="195" spans="1:9" ht="15.75" x14ac:dyDescent="0.25">
      <c r="A195" s="90" t="s">
        <v>3</v>
      </c>
      <c r="B195" s="90"/>
      <c r="C195" s="91"/>
      <c r="D195" s="92" t="s">
        <v>30</v>
      </c>
      <c r="E195" s="118"/>
      <c r="F195" s="93"/>
      <c r="G195" s="94"/>
      <c r="H195" s="95"/>
      <c r="I195" s="94">
        <f>SUM(I193,I177,I169,I126,I111)</f>
        <v>0</v>
      </c>
    </row>
    <row r="197" spans="1:9" ht="15.95" customHeight="1" x14ac:dyDescent="0.3"/>
    <row r="198" spans="1:9" ht="15.95" customHeight="1" x14ac:dyDescent="0.3"/>
    <row r="199" spans="1:9" ht="15.95" customHeight="1" x14ac:dyDescent="0.3"/>
    <row r="200" spans="1:9" ht="15.95" customHeight="1" x14ac:dyDescent="0.3"/>
    <row r="201" spans="1:9" ht="15.95" customHeight="1" x14ac:dyDescent="0.3"/>
    <row r="202" spans="1:9" ht="15.95" customHeight="1" x14ac:dyDescent="0.3"/>
    <row r="203" spans="1:9" ht="15.95" customHeight="1" x14ac:dyDescent="0.3"/>
    <row r="204" spans="1:9" ht="15.95" customHeight="1" x14ac:dyDescent="0.3"/>
    <row r="205" spans="1:9" ht="15.95" customHeight="1" x14ac:dyDescent="0.3"/>
    <row r="206" spans="1:9" ht="15.95" customHeight="1" x14ac:dyDescent="0.3"/>
    <row r="207" spans="1:9" ht="15.95" customHeight="1" x14ac:dyDescent="0.3"/>
    <row r="208" spans="1:9" ht="15.95" customHeight="1" x14ac:dyDescent="0.3"/>
    <row r="209" spans="1:9" s="40" customFormat="1" ht="14.1" customHeight="1" x14ac:dyDescent="0.3">
      <c r="A209" s="51"/>
      <c r="B209" s="51"/>
      <c r="C209" s="52"/>
      <c r="D209" s="53"/>
      <c r="E209" s="53"/>
      <c r="F209" s="54"/>
      <c r="G209" s="55"/>
      <c r="H209" s="56"/>
      <c r="I209" s="21"/>
    </row>
    <row r="210" spans="1:9" s="40" customFormat="1" x14ac:dyDescent="0.3">
      <c r="A210" s="51"/>
      <c r="B210" s="51"/>
      <c r="C210" s="52"/>
      <c r="D210" s="53"/>
      <c r="E210" s="53"/>
      <c r="F210" s="54"/>
      <c r="G210" s="55"/>
      <c r="H210" s="56"/>
      <c r="I210" s="21"/>
    </row>
    <row r="211" spans="1:9" s="40" customFormat="1" ht="14.1" customHeight="1" x14ac:dyDescent="0.3">
      <c r="A211" s="51"/>
      <c r="B211" s="51"/>
      <c r="C211" s="52"/>
      <c r="D211" s="53"/>
      <c r="E211" s="53"/>
      <c r="F211" s="54"/>
      <c r="G211" s="55"/>
      <c r="H211" s="56"/>
      <c r="I211" s="21"/>
    </row>
    <row r="212" spans="1:9" ht="14.1" customHeight="1" x14ac:dyDescent="0.3"/>
    <row r="213" spans="1:9" s="20" customFormat="1" x14ac:dyDescent="0.3">
      <c r="A213" s="51"/>
      <c r="B213" s="51"/>
      <c r="C213" s="52"/>
      <c r="D213" s="53"/>
      <c r="E213" s="53"/>
      <c r="F213" s="54"/>
      <c r="G213" s="55"/>
      <c r="H213" s="56"/>
      <c r="I213" s="21"/>
    </row>
    <row r="214" spans="1:9" s="20" customFormat="1" ht="14.1" customHeight="1" x14ac:dyDescent="0.3">
      <c r="A214" s="51"/>
      <c r="B214" s="51"/>
      <c r="C214" s="52"/>
      <c r="D214" s="53"/>
      <c r="E214" s="53"/>
      <c r="F214" s="54"/>
      <c r="G214" s="55"/>
      <c r="H214" s="56"/>
      <c r="I214" s="21"/>
    </row>
    <row r="215" spans="1:9" s="20" customFormat="1" x14ac:dyDescent="0.3">
      <c r="A215" s="51"/>
      <c r="B215" s="51"/>
      <c r="C215" s="52"/>
      <c r="D215" s="53"/>
      <c r="E215" s="53"/>
      <c r="F215" s="54"/>
      <c r="G215" s="55"/>
      <c r="H215" s="56"/>
      <c r="I215" s="21"/>
    </row>
    <row r="216" spans="1:9" s="20" customFormat="1" ht="14.1" customHeight="1" x14ac:dyDescent="0.3">
      <c r="A216" s="51"/>
      <c r="B216" s="51"/>
      <c r="C216" s="52"/>
      <c r="D216" s="53"/>
      <c r="E216" s="53"/>
      <c r="F216" s="54"/>
      <c r="G216" s="55"/>
      <c r="H216" s="56"/>
      <c r="I216" s="21"/>
    </row>
    <row r="217" spans="1:9" s="20" customFormat="1" ht="189.75" customHeight="1" x14ac:dyDescent="0.3">
      <c r="A217" s="51"/>
      <c r="B217" s="51"/>
      <c r="C217" s="52"/>
      <c r="D217" s="53"/>
      <c r="E217" s="53"/>
      <c r="F217" s="54"/>
      <c r="G217" s="55"/>
      <c r="H217" s="56"/>
      <c r="I217" s="21"/>
    </row>
    <row r="218" spans="1:9" s="20" customFormat="1" x14ac:dyDescent="0.3">
      <c r="A218" s="51"/>
      <c r="B218" s="51"/>
      <c r="C218" s="52"/>
      <c r="D218" s="53"/>
      <c r="E218" s="53"/>
      <c r="F218" s="54"/>
      <c r="G218" s="55"/>
      <c r="H218" s="56"/>
      <c r="I218" s="21"/>
    </row>
    <row r="219" spans="1:9" s="20" customFormat="1" ht="14.1" customHeight="1" x14ac:dyDescent="0.3">
      <c r="A219" s="51"/>
      <c r="B219" s="51"/>
      <c r="C219" s="52"/>
      <c r="D219" s="53"/>
      <c r="E219" s="53"/>
      <c r="F219" s="54"/>
      <c r="G219" s="55"/>
      <c r="H219" s="56"/>
      <c r="I219" s="21"/>
    </row>
    <row r="220" spans="1:9" s="20" customFormat="1" ht="40.5" customHeight="1" x14ac:dyDescent="0.3">
      <c r="A220" s="51"/>
      <c r="B220" s="51"/>
      <c r="C220" s="52"/>
      <c r="D220" s="53"/>
      <c r="E220" s="53"/>
      <c r="F220" s="54"/>
      <c r="G220" s="55"/>
      <c r="H220" s="56"/>
      <c r="I220" s="21"/>
    </row>
    <row r="221" spans="1:9" s="20" customFormat="1" x14ac:dyDescent="0.3">
      <c r="A221" s="51"/>
      <c r="B221" s="51"/>
      <c r="C221" s="52"/>
      <c r="D221" s="53"/>
      <c r="E221" s="53"/>
      <c r="F221" s="54"/>
      <c r="G221" s="55"/>
      <c r="H221" s="56"/>
      <c r="I221" s="21"/>
    </row>
    <row r="222" spans="1:9" s="20" customFormat="1" x14ac:dyDescent="0.3">
      <c r="A222" s="51"/>
      <c r="B222" s="51"/>
      <c r="C222" s="52"/>
      <c r="D222" s="53"/>
      <c r="E222" s="53"/>
      <c r="F222" s="54"/>
      <c r="G222" s="55"/>
      <c r="H222" s="56"/>
      <c r="I222" s="21"/>
    </row>
    <row r="223" spans="1:9" s="20" customFormat="1" ht="56.25" customHeight="1" x14ac:dyDescent="0.3">
      <c r="A223" s="51"/>
      <c r="B223" s="51"/>
      <c r="C223" s="52"/>
      <c r="D223" s="53"/>
      <c r="E223" s="53"/>
      <c r="F223" s="54"/>
      <c r="G223" s="55"/>
      <c r="H223" s="56"/>
      <c r="I223" s="21"/>
    </row>
    <row r="224" spans="1:9" s="20" customFormat="1" x14ac:dyDescent="0.3">
      <c r="A224" s="51"/>
      <c r="B224" s="51"/>
      <c r="C224" s="52"/>
      <c r="D224" s="53"/>
      <c r="E224" s="53"/>
      <c r="F224" s="54"/>
      <c r="G224" s="55"/>
      <c r="H224" s="56"/>
      <c r="I224" s="21"/>
    </row>
    <row r="225" spans="1:9" s="20" customFormat="1" x14ac:dyDescent="0.3">
      <c r="A225" s="51"/>
      <c r="B225" s="51"/>
      <c r="C225" s="52"/>
      <c r="D225" s="53"/>
      <c r="E225" s="53"/>
      <c r="F225" s="54"/>
      <c r="G225" s="55"/>
      <c r="H225" s="56"/>
      <c r="I225" s="21"/>
    </row>
    <row r="226" spans="1:9" s="20" customFormat="1" ht="44.25" customHeight="1" x14ac:dyDescent="0.3">
      <c r="A226" s="51"/>
      <c r="B226" s="51"/>
      <c r="C226" s="52"/>
      <c r="D226" s="53"/>
      <c r="E226" s="53"/>
      <c r="F226" s="54"/>
      <c r="G226" s="55"/>
      <c r="H226" s="56"/>
      <c r="I226" s="21"/>
    </row>
    <row r="227" spans="1:9" s="20" customFormat="1" x14ac:dyDescent="0.3">
      <c r="A227" s="51"/>
      <c r="B227" s="51"/>
      <c r="C227" s="52"/>
      <c r="D227" s="53"/>
      <c r="E227" s="53"/>
      <c r="F227" s="54"/>
      <c r="G227" s="55"/>
      <c r="H227" s="56"/>
      <c r="I227" s="21"/>
    </row>
    <row r="228" spans="1:9" s="20" customFormat="1" ht="14.1" customHeight="1" x14ac:dyDescent="0.3">
      <c r="A228" s="51"/>
      <c r="B228" s="51"/>
      <c r="C228" s="52"/>
      <c r="D228" s="53"/>
      <c r="E228" s="53"/>
      <c r="F228" s="54"/>
      <c r="G228" s="55"/>
      <c r="H228" s="56"/>
      <c r="I228" s="21"/>
    </row>
    <row r="229" spans="1:9" s="20" customFormat="1" ht="53.25" customHeight="1" x14ac:dyDescent="0.3">
      <c r="A229" s="51"/>
      <c r="B229" s="51"/>
      <c r="C229" s="52"/>
      <c r="D229" s="53"/>
      <c r="E229" s="53"/>
      <c r="F229" s="54"/>
      <c r="G229" s="55"/>
      <c r="H229" s="56"/>
      <c r="I229" s="21"/>
    </row>
    <row r="230" spans="1:9" s="20" customFormat="1" x14ac:dyDescent="0.3">
      <c r="A230" s="51"/>
      <c r="B230" s="51"/>
      <c r="C230" s="52"/>
      <c r="D230" s="53"/>
      <c r="E230" s="53"/>
      <c r="F230" s="54"/>
      <c r="G230" s="55"/>
      <c r="H230" s="56"/>
      <c r="I230" s="21"/>
    </row>
    <row r="231" spans="1:9" s="20" customFormat="1" ht="14.1" customHeight="1" x14ac:dyDescent="0.3">
      <c r="A231" s="51"/>
      <c r="B231" s="51"/>
      <c r="C231" s="52"/>
      <c r="D231" s="53"/>
      <c r="E231" s="53"/>
      <c r="F231" s="54"/>
      <c r="G231" s="55"/>
      <c r="H231" s="56"/>
      <c r="I231" s="21"/>
    </row>
    <row r="232" spans="1:9" s="20" customFormat="1" ht="55.5" customHeight="1" x14ac:dyDescent="0.3">
      <c r="A232" s="51"/>
      <c r="B232" s="51"/>
      <c r="C232" s="52"/>
      <c r="D232" s="53"/>
      <c r="E232" s="53"/>
      <c r="F232" s="54"/>
      <c r="G232" s="55"/>
      <c r="H232" s="56"/>
      <c r="I232" s="21"/>
    </row>
    <row r="233" spans="1:9" s="20" customFormat="1" x14ac:dyDescent="0.3">
      <c r="A233" s="51"/>
      <c r="B233" s="51"/>
      <c r="C233" s="52"/>
      <c r="D233" s="53"/>
      <c r="E233" s="53"/>
      <c r="F233" s="54"/>
      <c r="G233" s="55"/>
      <c r="H233" s="56"/>
      <c r="I233" s="21"/>
    </row>
    <row r="234" spans="1:9" s="20" customFormat="1" ht="14.1" customHeight="1" x14ac:dyDescent="0.3">
      <c r="A234" s="51"/>
      <c r="B234" s="51"/>
      <c r="C234" s="52"/>
      <c r="D234" s="53"/>
      <c r="E234" s="53"/>
      <c r="F234" s="54"/>
      <c r="G234" s="55"/>
      <c r="H234" s="56"/>
      <c r="I234" s="21"/>
    </row>
    <row r="235" spans="1:9" s="20" customFormat="1" ht="54" customHeight="1" x14ac:dyDescent="0.3">
      <c r="A235" s="51"/>
      <c r="B235" s="51"/>
      <c r="C235" s="52"/>
      <c r="D235" s="53"/>
      <c r="E235" s="53"/>
      <c r="F235" s="54"/>
      <c r="G235" s="55"/>
      <c r="H235" s="56"/>
      <c r="I235" s="21"/>
    </row>
  </sheetData>
  <sheetProtection selectLockedCells="1" selectUnlockedCells="1"/>
  <mergeCells count="2">
    <mergeCell ref="D10:H10"/>
    <mergeCell ref="D16:H16"/>
  </mergeCells>
  <printOptions horizontalCentered="1"/>
  <pageMargins left="0.70866141732283472" right="0.70866141732283472" top="0.74803149606299213" bottom="0.74803149606299213" header="0.31496062992125984" footer="0.31496062992125984"/>
  <pageSetup paperSize="9" scale="82" firstPageNumber="0" orientation="portrait" horizontalDpi="300" verticalDpi="300" r:id="rId1"/>
  <headerFooter alignWithMargins="0">
    <oddHeader>&amp;R&amp;"Arial CE,Bold"&amp;8&amp;P/&amp;N</oddHeader>
  </headerFooter>
  <rowBreaks count="10" manualBreakCount="10">
    <brk id="16" max="8" man="1"/>
    <brk id="33" max="8" man="1"/>
    <brk id="57" max="8" man="1"/>
    <brk id="87" max="8" man="1"/>
    <brk id="112" max="8" man="1"/>
    <brk id="126" max="8" man="1"/>
    <brk id="140" max="8" man="1"/>
    <brk id="150" max="8" man="1"/>
    <brk id="159" max="8" man="1"/>
    <brk id="16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3A12F-7B86-453B-8868-B99B8EB40AE6}">
  <dimension ref="A1:G32"/>
  <sheetViews>
    <sheetView tabSelected="1" zoomScaleNormal="100" workbookViewId="0">
      <selection activeCell="J16" sqref="J16"/>
    </sheetView>
  </sheetViews>
  <sheetFormatPr defaultRowHeight="12.75" x14ac:dyDescent="0.2"/>
  <cols>
    <col min="1" max="1" width="7.28515625" style="165" customWidth="1"/>
    <col min="2" max="2" width="40.7109375" style="165" customWidth="1"/>
    <col min="3" max="3" width="11.42578125" style="165" customWidth="1"/>
    <col min="4" max="4" width="21.42578125" style="164" bestFit="1" customWidth="1"/>
    <col min="5" max="254" width="9.140625" style="163"/>
    <col min="255" max="255" width="7.28515625" style="163" customWidth="1"/>
    <col min="256" max="256" width="40.7109375" style="163" customWidth="1"/>
    <col min="257" max="257" width="7.28515625" style="163" customWidth="1"/>
    <col min="258" max="258" width="9.28515625" style="163" customWidth="1"/>
    <col min="259" max="259" width="10.7109375" style="163" customWidth="1"/>
    <col min="260" max="260" width="18.42578125" style="163" bestFit="1" customWidth="1"/>
    <col min="261" max="510" width="9.140625" style="163"/>
    <col min="511" max="511" width="7.28515625" style="163" customWidth="1"/>
    <col min="512" max="512" width="40.7109375" style="163" customWidth="1"/>
    <col min="513" max="513" width="7.28515625" style="163" customWidth="1"/>
    <col min="514" max="514" width="9.28515625" style="163" customWidth="1"/>
    <col min="515" max="515" width="10.7109375" style="163" customWidth="1"/>
    <col min="516" max="516" width="18.42578125" style="163" bestFit="1" customWidth="1"/>
    <col min="517" max="766" width="9.140625" style="163"/>
    <col min="767" max="767" width="7.28515625" style="163" customWidth="1"/>
    <col min="768" max="768" width="40.7109375" style="163" customWidth="1"/>
    <col min="769" max="769" width="7.28515625" style="163" customWidth="1"/>
    <col min="770" max="770" width="9.28515625" style="163" customWidth="1"/>
    <col min="771" max="771" width="10.7109375" style="163" customWidth="1"/>
    <col min="772" max="772" width="18.42578125" style="163" bestFit="1" customWidth="1"/>
    <col min="773" max="1022" width="9.140625" style="163"/>
    <col min="1023" max="1023" width="7.28515625" style="163" customWidth="1"/>
    <col min="1024" max="1024" width="40.7109375" style="163" customWidth="1"/>
    <col min="1025" max="1025" width="7.28515625" style="163" customWidth="1"/>
    <col min="1026" max="1026" width="9.28515625" style="163" customWidth="1"/>
    <col min="1027" max="1027" width="10.7109375" style="163" customWidth="1"/>
    <col min="1028" max="1028" width="18.42578125" style="163" bestFit="1" customWidth="1"/>
    <col min="1029" max="1278" width="9.140625" style="163"/>
    <col min="1279" max="1279" width="7.28515625" style="163" customWidth="1"/>
    <col min="1280" max="1280" width="40.7109375" style="163" customWidth="1"/>
    <col min="1281" max="1281" width="7.28515625" style="163" customWidth="1"/>
    <col min="1282" max="1282" width="9.28515625" style="163" customWidth="1"/>
    <col min="1283" max="1283" width="10.7109375" style="163" customWidth="1"/>
    <col min="1284" max="1284" width="18.42578125" style="163" bestFit="1" customWidth="1"/>
    <col min="1285" max="1534" width="9.140625" style="163"/>
    <col min="1535" max="1535" width="7.28515625" style="163" customWidth="1"/>
    <col min="1536" max="1536" width="40.7109375" style="163" customWidth="1"/>
    <col min="1537" max="1537" width="7.28515625" style="163" customWidth="1"/>
    <col min="1538" max="1538" width="9.28515625" style="163" customWidth="1"/>
    <col min="1539" max="1539" width="10.7109375" style="163" customWidth="1"/>
    <col min="1540" max="1540" width="18.42578125" style="163" bestFit="1" customWidth="1"/>
    <col min="1541" max="1790" width="9.140625" style="163"/>
    <col min="1791" max="1791" width="7.28515625" style="163" customWidth="1"/>
    <col min="1792" max="1792" width="40.7109375" style="163" customWidth="1"/>
    <col min="1793" max="1793" width="7.28515625" style="163" customWidth="1"/>
    <col min="1794" max="1794" width="9.28515625" style="163" customWidth="1"/>
    <col min="1795" max="1795" width="10.7109375" style="163" customWidth="1"/>
    <col min="1796" max="1796" width="18.42578125" style="163" bestFit="1" customWidth="1"/>
    <col min="1797" max="2046" width="9.140625" style="163"/>
    <col min="2047" max="2047" width="7.28515625" style="163" customWidth="1"/>
    <col min="2048" max="2048" width="40.7109375" style="163" customWidth="1"/>
    <col min="2049" max="2049" width="7.28515625" style="163" customWidth="1"/>
    <col min="2050" max="2050" width="9.28515625" style="163" customWidth="1"/>
    <col min="2051" max="2051" width="10.7109375" style="163" customWidth="1"/>
    <col min="2052" max="2052" width="18.42578125" style="163" bestFit="1" customWidth="1"/>
    <col min="2053" max="2302" width="9.140625" style="163"/>
    <col min="2303" max="2303" width="7.28515625" style="163" customWidth="1"/>
    <col min="2304" max="2304" width="40.7109375" style="163" customWidth="1"/>
    <col min="2305" max="2305" width="7.28515625" style="163" customWidth="1"/>
    <col min="2306" max="2306" width="9.28515625" style="163" customWidth="1"/>
    <col min="2307" max="2307" width="10.7109375" style="163" customWidth="1"/>
    <col min="2308" max="2308" width="18.42578125" style="163" bestFit="1" customWidth="1"/>
    <col min="2309" max="2558" width="9.140625" style="163"/>
    <col min="2559" max="2559" width="7.28515625" style="163" customWidth="1"/>
    <col min="2560" max="2560" width="40.7109375" style="163" customWidth="1"/>
    <col min="2561" max="2561" width="7.28515625" style="163" customWidth="1"/>
    <col min="2562" max="2562" width="9.28515625" style="163" customWidth="1"/>
    <col min="2563" max="2563" width="10.7109375" style="163" customWidth="1"/>
    <col min="2564" max="2564" width="18.42578125" style="163" bestFit="1" customWidth="1"/>
    <col min="2565" max="2814" width="9.140625" style="163"/>
    <col min="2815" max="2815" width="7.28515625" style="163" customWidth="1"/>
    <col min="2816" max="2816" width="40.7109375" style="163" customWidth="1"/>
    <col min="2817" max="2817" width="7.28515625" style="163" customWidth="1"/>
    <col min="2818" max="2818" width="9.28515625" style="163" customWidth="1"/>
    <col min="2819" max="2819" width="10.7109375" style="163" customWidth="1"/>
    <col min="2820" max="2820" width="18.42578125" style="163" bestFit="1" customWidth="1"/>
    <col min="2821" max="3070" width="9.140625" style="163"/>
    <col min="3071" max="3071" width="7.28515625" style="163" customWidth="1"/>
    <col min="3072" max="3072" width="40.7109375" style="163" customWidth="1"/>
    <col min="3073" max="3073" width="7.28515625" style="163" customWidth="1"/>
    <col min="3074" max="3074" width="9.28515625" style="163" customWidth="1"/>
    <col min="3075" max="3075" width="10.7109375" style="163" customWidth="1"/>
    <col min="3076" max="3076" width="18.42578125" style="163" bestFit="1" customWidth="1"/>
    <col min="3077" max="3326" width="9.140625" style="163"/>
    <col min="3327" max="3327" width="7.28515625" style="163" customWidth="1"/>
    <col min="3328" max="3328" width="40.7109375" style="163" customWidth="1"/>
    <col min="3329" max="3329" width="7.28515625" style="163" customWidth="1"/>
    <col min="3330" max="3330" width="9.28515625" style="163" customWidth="1"/>
    <col min="3331" max="3331" width="10.7109375" style="163" customWidth="1"/>
    <col min="3332" max="3332" width="18.42578125" style="163" bestFit="1" customWidth="1"/>
    <col min="3333" max="3582" width="9.140625" style="163"/>
    <col min="3583" max="3583" width="7.28515625" style="163" customWidth="1"/>
    <col min="3584" max="3584" width="40.7109375" style="163" customWidth="1"/>
    <col min="3585" max="3585" width="7.28515625" style="163" customWidth="1"/>
    <col min="3586" max="3586" width="9.28515625" style="163" customWidth="1"/>
    <col min="3587" max="3587" width="10.7109375" style="163" customWidth="1"/>
    <col min="3588" max="3588" width="18.42578125" style="163" bestFit="1" customWidth="1"/>
    <col min="3589" max="3838" width="9.140625" style="163"/>
    <col min="3839" max="3839" width="7.28515625" style="163" customWidth="1"/>
    <col min="3840" max="3840" width="40.7109375" style="163" customWidth="1"/>
    <col min="3841" max="3841" width="7.28515625" style="163" customWidth="1"/>
    <col min="3842" max="3842" width="9.28515625" style="163" customWidth="1"/>
    <col min="3843" max="3843" width="10.7109375" style="163" customWidth="1"/>
    <col min="3844" max="3844" width="18.42578125" style="163" bestFit="1" customWidth="1"/>
    <col min="3845" max="4094" width="9.140625" style="163"/>
    <col min="4095" max="4095" width="7.28515625" style="163" customWidth="1"/>
    <col min="4096" max="4096" width="40.7109375" style="163" customWidth="1"/>
    <col min="4097" max="4097" width="7.28515625" style="163" customWidth="1"/>
    <col min="4098" max="4098" width="9.28515625" style="163" customWidth="1"/>
    <col min="4099" max="4099" width="10.7109375" style="163" customWidth="1"/>
    <col min="4100" max="4100" width="18.42578125" style="163" bestFit="1" customWidth="1"/>
    <col min="4101" max="4350" width="9.140625" style="163"/>
    <col min="4351" max="4351" width="7.28515625" style="163" customWidth="1"/>
    <col min="4352" max="4352" width="40.7109375" style="163" customWidth="1"/>
    <col min="4353" max="4353" width="7.28515625" style="163" customWidth="1"/>
    <col min="4354" max="4354" width="9.28515625" style="163" customWidth="1"/>
    <col min="4355" max="4355" width="10.7109375" style="163" customWidth="1"/>
    <col min="4356" max="4356" width="18.42578125" style="163" bestFit="1" customWidth="1"/>
    <col min="4357" max="4606" width="9.140625" style="163"/>
    <col min="4607" max="4607" width="7.28515625" style="163" customWidth="1"/>
    <col min="4608" max="4608" width="40.7109375" style="163" customWidth="1"/>
    <col min="4609" max="4609" width="7.28515625" style="163" customWidth="1"/>
    <col min="4610" max="4610" width="9.28515625" style="163" customWidth="1"/>
    <col min="4611" max="4611" width="10.7109375" style="163" customWidth="1"/>
    <col min="4612" max="4612" width="18.42578125" style="163" bestFit="1" customWidth="1"/>
    <col min="4613" max="4862" width="9.140625" style="163"/>
    <col min="4863" max="4863" width="7.28515625" style="163" customWidth="1"/>
    <col min="4864" max="4864" width="40.7109375" style="163" customWidth="1"/>
    <col min="4865" max="4865" width="7.28515625" style="163" customWidth="1"/>
    <col min="4866" max="4866" width="9.28515625" style="163" customWidth="1"/>
    <col min="4867" max="4867" width="10.7109375" style="163" customWidth="1"/>
    <col min="4868" max="4868" width="18.42578125" style="163" bestFit="1" customWidth="1"/>
    <col min="4869" max="5118" width="9.140625" style="163"/>
    <col min="5119" max="5119" width="7.28515625" style="163" customWidth="1"/>
    <col min="5120" max="5120" width="40.7109375" style="163" customWidth="1"/>
    <col min="5121" max="5121" width="7.28515625" style="163" customWidth="1"/>
    <col min="5122" max="5122" width="9.28515625" style="163" customWidth="1"/>
    <col min="5123" max="5123" width="10.7109375" style="163" customWidth="1"/>
    <col min="5124" max="5124" width="18.42578125" style="163" bestFit="1" customWidth="1"/>
    <col min="5125" max="5374" width="9.140625" style="163"/>
    <col min="5375" max="5375" width="7.28515625" style="163" customWidth="1"/>
    <col min="5376" max="5376" width="40.7109375" style="163" customWidth="1"/>
    <col min="5377" max="5377" width="7.28515625" style="163" customWidth="1"/>
    <col min="5378" max="5378" width="9.28515625" style="163" customWidth="1"/>
    <col min="5379" max="5379" width="10.7109375" style="163" customWidth="1"/>
    <col min="5380" max="5380" width="18.42578125" style="163" bestFit="1" customWidth="1"/>
    <col min="5381" max="5630" width="9.140625" style="163"/>
    <col min="5631" max="5631" width="7.28515625" style="163" customWidth="1"/>
    <col min="5632" max="5632" width="40.7109375" style="163" customWidth="1"/>
    <col min="5633" max="5633" width="7.28515625" style="163" customWidth="1"/>
    <col min="5634" max="5634" width="9.28515625" style="163" customWidth="1"/>
    <col min="5635" max="5635" width="10.7109375" style="163" customWidth="1"/>
    <col min="5636" max="5636" width="18.42578125" style="163" bestFit="1" customWidth="1"/>
    <col min="5637" max="5886" width="9.140625" style="163"/>
    <col min="5887" max="5887" width="7.28515625" style="163" customWidth="1"/>
    <col min="5888" max="5888" width="40.7109375" style="163" customWidth="1"/>
    <col min="5889" max="5889" width="7.28515625" style="163" customWidth="1"/>
    <col min="5890" max="5890" width="9.28515625" style="163" customWidth="1"/>
    <col min="5891" max="5891" width="10.7109375" style="163" customWidth="1"/>
    <col min="5892" max="5892" width="18.42578125" style="163" bestFit="1" customWidth="1"/>
    <col min="5893" max="6142" width="9.140625" style="163"/>
    <col min="6143" max="6143" width="7.28515625" style="163" customWidth="1"/>
    <col min="6144" max="6144" width="40.7109375" style="163" customWidth="1"/>
    <col min="6145" max="6145" width="7.28515625" style="163" customWidth="1"/>
    <col min="6146" max="6146" width="9.28515625" style="163" customWidth="1"/>
    <col min="6147" max="6147" width="10.7109375" style="163" customWidth="1"/>
    <col min="6148" max="6148" width="18.42578125" style="163" bestFit="1" customWidth="1"/>
    <col min="6149" max="6398" width="9.140625" style="163"/>
    <col min="6399" max="6399" width="7.28515625" style="163" customWidth="1"/>
    <col min="6400" max="6400" width="40.7109375" style="163" customWidth="1"/>
    <col min="6401" max="6401" width="7.28515625" style="163" customWidth="1"/>
    <col min="6402" max="6402" width="9.28515625" style="163" customWidth="1"/>
    <col min="6403" max="6403" width="10.7109375" style="163" customWidth="1"/>
    <col min="6404" max="6404" width="18.42578125" style="163" bestFit="1" customWidth="1"/>
    <col min="6405" max="6654" width="9.140625" style="163"/>
    <col min="6655" max="6655" width="7.28515625" style="163" customWidth="1"/>
    <col min="6656" max="6656" width="40.7109375" style="163" customWidth="1"/>
    <col min="6657" max="6657" width="7.28515625" style="163" customWidth="1"/>
    <col min="6658" max="6658" width="9.28515625" style="163" customWidth="1"/>
    <col min="6659" max="6659" width="10.7109375" style="163" customWidth="1"/>
    <col min="6660" max="6660" width="18.42578125" style="163" bestFit="1" customWidth="1"/>
    <col min="6661" max="6910" width="9.140625" style="163"/>
    <col min="6911" max="6911" width="7.28515625" style="163" customWidth="1"/>
    <col min="6912" max="6912" width="40.7109375" style="163" customWidth="1"/>
    <col min="6913" max="6913" width="7.28515625" style="163" customWidth="1"/>
    <col min="6914" max="6914" width="9.28515625" style="163" customWidth="1"/>
    <col min="6915" max="6915" width="10.7109375" style="163" customWidth="1"/>
    <col min="6916" max="6916" width="18.42578125" style="163" bestFit="1" customWidth="1"/>
    <col min="6917" max="7166" width="9.140625" style="163"/>
    <col min="7167" max="7167" width="7.28515625" style="163" customWidth="1"/>
    <col min="7168" max="7168" width="40.7109375" style="163" customWidth="1"/>
    <col min="7169" max="7169" width="7.28515625" style="163" customWidth="1"/>
    <col min="7170" max="7170" width="9.28515625" style="163" customWidth="1"/>
    <col min="7171" max="7171" width="10.7109375" style="163" customWidth="1"/>
    <col min="7172" max="7172" width="18.42578125" style="163" bestFit="1" customWidth="1"/>
    <col min="7173" max="7422" width="9.140625" style="163"/>
    <col min="7423" max="7423" width="7.28515625" style="163" customWidth="1"/>
    <col min="7424" max="7424" width="40.7109375" style="163" customWidth="1"/>
    <col min="7425" max="7425" width="7.28515625" style="163" customWidth="1"/>
    <col min="7426" max="7426" width="9.28515625" style="163" customWidth="1"/>
    <col min="7427" max="7427" width="10.7109375" style="163" customWidth="1"/>
    <col min="7428" max="7428" width="18.42578125" style="163" bestFit="1" customWidth="1"/>
    <col min="7429" max="7678" width="9.140625" style="163"/>
    <col min="7679" max="7679" width="7.28515625" style="163" customWidth="1"/>
    <col min="7680" max="7680" width="40.7109375" style="163" customWidth="1"/>
    <col min="7681" max="7681" width="7.28515625" style="163" customWidth="1"/>
    <col min="7682" max="7682" width="9.28515625" style="163" customWidth="1"/>
    <col min="7683" max="7683" width="10.7109375" style="163" customWidth="1"/>
    <col min="7684" max="7684" width="18.42578125" style="163" bestFit="1" customWidth="1"/>
    <col min="7685" max="7934" width="9.140625" style="163"/>
    <col min="7935" max="7935" width="7.28515625" style="163" customWidth="1"/>
    <col min="7936" max="7936" width="40.7109375" style="163" customWidth="1"/>
    <col min="7937" max="7937" width="7.28515625" style="163" customWidth="1"/>
    <col min="7938" max="7938" width="9.28515625" style="163" customWidth="1"/>
    <col min="7939" max="7939" width="10.7109375" style="163" customWidth="1"/>
    <col min="7940" max="7940" width="18.42578125" style="163" bestFit="1" customWidth="1"/>
    <col min="7941" max="8190" width="9.140625" style="163"/>
    <col min="8191" max="8191" width="7.28515625" style="163" customWidth="1"/>
    <col min="8192" max="8192" width="40.7109375" style="163" customWidth="1"/>
    <col min="8193" max="8193" width="7.28515625" style="163" customWidth="1"/>
    <col min="8194" max="8194" width="9.28515625" style="163" customWidth="1"/>
    <col min="8195" max="8195" width="10.7109375" style="163" customWidth="1"/>
    <col min="8196" max="8196" width="18.42578125" style="163" bestFit="1" customWidth="1"/>
    <col min="8197" max="8446" width="9.140625" style="163"/>
    <col min="8447" max="8447" width="7.28515625" style="163" customWidth="1"/>
    <col min="8448" max="8448" width="40.7109375" style="163" customWidth="1"/>
    <col min="8449" max="8449" width="7.28515625" style="163" customWidth="1"/>
    <col min="8450" max="8450" width="9.28515625" style="163" customWidth="1"/>
    <col min="8451" max="8451" width="10.7109375" style="163" customWidth="1"/>
    <col min="8452" max="8452" width="18.42578125" style="163" bestFit="1" customWidth="1"/>
    <col min="8453" max="8702" width="9.140625" style="163"/>
    <col min="8703" max="8703" width="7.28515625" style="163" customWidth="1"/>
    <col min="8704" max="8704" width="40.7109375" style="163" customWidth="1"/>
    <col min="8705" max="8705" width="7.28515625" style="163" customWidth="1"/>
    <col min="8706" max="8706" width="9.28515625" style="163" customWidth="1"/>
    <col min="8707" max="8707" width="10.7109375" style="163" customWidth="1"/>
    <col min="8708" max="8708" width="18.42578125" style="163" bestFit="1" customWidth="1"/>
    <col min="8709" max="8958" width="9.140625" style="163"/>
    <col min="8959" max="8959" width="7.28515625" style="163" customWidth="1"/>
    <col min="8960" max="8960" width="40.7109375" style="163" customWidth="1"/>
    <col min="8961" max="8961" width="7.28515625" style="163" customWidth="1"/>
    <col min="8962" max="8962" width="9.28515625" style="163" customWidth="1"/>
    <col min="8963" max="8963" width="10.7109375" style="163" customWidth="1"/>
    <col min="8964" max="8964" width="18.42578125" style="163" bestFit="1" customWidth="1"/>
    <col min="8965" max="9214" width="9.140625" style="163"/>
    <col min="9215" max="9215" width="7.28515625" style="163" customWidth="1"/>
    <col min="9216" max="9216" width="40.7109375" style="163" customWidth="1"/>
    <col min="9217" max="9217" width="7.28515625" style="163" customWidth="1"/>
    <col min="9218" max="9218" width="9.28515625" style="163" customWidth="1"/>
    <col min="9219" max="9219" width="10.7109375" style="163" customWidth="1"/>
    <col min="9220" max="9220" width="18.42578125" style="163" bestFit="1" customWidth="1"/>
    <col min="9221" max="9470" width="9.140625" style="163"/>
    <col min="9471" max="9471" width="7.28515625" style="163" customWidth="1"/>
    <col min="9472" max="9472" width="40.7109375" style="163" customWidth="1"/>
    <col min="9473" max="9473" width="7.28515625" style="163" customWidth="1"/>
    <col min="9474" max="9474" width="9.28515625" style="163" customWidth="1"/>
    <col min="9475" max="9475" width="10.7109375" style="163" customWidth="1"/>
    <col min="9476" max="9476" width="18.42578125" style="163" bestFit="1" customWidth="1"/>
    <col min="9477" max="9726" width="9.140625" style="163"/>
    <col min="9727" max="9727" width="7.28515625" style="163" customWidth="1"/>
    <col min="9728" max="9728" width="40.7109375" style="163" customWidth="1"/>
    <col min="9729" max="9729" width="7.28515625" style="163" customWidth="1"/>
    <col min="9730" max="9730" width="9.28515625" style="163" customWidth="1"/>
    <col min="9731" max="9731" width="10.7109375" style="163" customWidth="1"/>
    <col min="9732" max="9732" width="18.42578125" style="163" bestFit="1" customWidth="1"/>
    <col min="9733" max="9982" width="9.140625" style="163"/>
    <col min="9983" max="9983" width="7.28515625" style="163" customWidth="1"/>
    <col min="9984" max="9984" width="40.7109375" style="163" customWidth="1"/>
    <col min="9985" max="9985" width="7.28515625" style="163" customWidth="1"/>
    <col min="9986" max="9986" width="9.28515625" style="163" customWidth="1"/>
    <col min="9987" max="9987" width="10.7109375" style="163" customWidth="1"/>
    <col min="9988" max="9988" width="18.42578125" style="163" bestFit="1" customWidth="1"/>
    <col min="9989" max="10238" width="9.140625" style="163"/>
    <col min="10239" max="10239" width="7.28515625" style="163" customWidth="1"/>
    <col min="10240" max="10240" width="40.7109375" style="163" customWidth="1"/>
    <col min="10241" max="10241" width="7.28515625" style="163" customWidth="1"/>
    <col min="10242" max="10242" width="9.28515625" style="163" customWidth="1"/>
    <col min="10243" max="10243" width="10.7109375" style="163" customWidth="1"/>
    <col min="10244" max="10244" width="18.42578125" style="163" bestFit="1" customWidth="1"/>
    <col min="10245" max="10494" width="9.140625" style="163"/>
    <col min="10495" max="10495" width="7.28515625" style="163" customWidth="1"/>
    <col min="10496" max="10496" width="40.7109375" style="163" customWidth="1"/>
    <col min="10497" max="10497" width="7.28515625" style="163" customWidth="1"/>
    <col min="10498" max="10498" width="9.28515625" style="163" customWidth="1"/>
    <col min="10499" max="10499" width="10.7109375" style="163" customWidth="1"/>
    <col min="10500" max="10500" width="18.42578125" style="163" bestFit="1" customWidth="1"/>
    <col min="10501" max="10750" width="9.140625" style="163"/>
    <col min="10751" max="10751" width="7.28515625" style="163" customWidth="1"/>
    <col min="10752" max="10752" width="40.7109375" style="163" customWidth="1"/>
    <col min="10753" max="10753" width="7.28515625" style="163" customWidth="1"/>
    <col min="10754" max="10754" width="9.28515625" style="163" customWidth="1"/>
    <col min="10755" max="10755" width="10.7109375" style="163" customWidth="1"/>
    <col min="10756" max="10756" width="18.42578125" style="163" bestFit="1" customWidth="1"/>
    <col min="10757" max="11006" width="9.140625" style="163"/>
    <col min="11007" max="11007" width="7.28515625" style="163" customWidth="1"/>
    <col min="11008" max="11008" width="40.7109375" style="163" customWidth="1"/>
    <col min="11009" max="11009" width="7.28515625" style="163" customWidth="1"/>
    <col min="11010" max="11010" width="9.28515625" style="163" customWidth="1"/>
    <col min="11011" max="11011" width="10.7109375" style="163" customWidth="1"/>
    <col min="11012" max="11012" width="18.42578125" style="163" bestFit="1" customWidth="1"/>
    <col min="11013" max="11262" width="9.140625" style="163"/>
    <col min="11263" max="11263" width="7.28515625" style="163" customWidth="1"/>
    <col min="11264" max="11264" width="40.7109375" style="163" customWidth="1"/>
    <col min="11265" max="11265" width="7.28515625" style="163" customWidth="1"/>
    <col min="11266" max="11266" width="9.28515625" style="163" customWidth="1"/>
    <col min="11267" max="11267" width="10.7109375" style="163" customWidth="1"/>
    <col min="11268" max="11268" width="18.42578125" style="163" bestFit="1" customWidth="1"/>
    <col min="11269" max="11518" width="9.140625" style="163"/>
    <col min="11519" max="11519" width="7.28515625" style="163" customWidth="1"/>
    <col min="11520" max="11520" width="40.7109375" style="163" customWidth="1"/>
    <col min="11521" max="11521" width="7.28515625" style="163" customWidth="1"/>
    <col min="11522" max="11522" width="9.28515625" style="163" customWidth="1"/>
    <col min="11523" max="11523" width="10.7109375" style="163" customWidth="1"/>
    <col min="11524" max="11524" width="18.42578125" style="163" bestFit="1" customWidth="1"/>
    <col min="11525" max="11774" width="9.140625" style="163"/>
    <col min="11775" max="11775" width="7.28515625" style="163" customWidth="1"/>
    <col min="11776" max="11776" width="40.7109375" style="163" customWidth="1"/>
    <col min="11777" max="11777" width="7.28515625" style="163" customWidth="1"/>
    <col min="11778" max="11778" width="9.28515625" style="163" customWidth="1"/>
    <col min="11779" max="11779" width="10.7109375" style="163" customWidth="1"/>
    <col min="11780" max="11780" width="18.42578125" style="163" bestFit="1" customWidth="1"/>
    <col min="11781" max="12030" width="9.140625" style="163"/>
    <col min="12031" max="12031" width="7.28515625" style="163" customWidth="1"/>
    <col min="12032" max="12032" width="40.7109375" style="163" customWidth="1"/>
    <col min="12033" max="12033" width="7.28515625" style="163" customWidth="1"/>
    <col min="12034" max="12034" width="9.28515625" style="163" customWidth="1"/>
    <col min="12035" max="12035" width="10.7109375" style="163" customWidth="1"/>
    <col min="12036" max="12036" width="18.42578125" style="163" bestFit="1" customWidth="1"/>
    <col min="12037" max="12286" width="9.140625" style="163"/>
    <col min="12287" max="12287" width="7.28515625" style="163" customWidth="1"/>
    <col min="12288" max="12288" width="40.7109375" style="163" customWidth="1"/>
    <col min="12289" max="12289" width="7.28515625" style="163" customWidth="1"/>
    <col min="12290" max="12290" width="9.28515625" style="163" customWidth="1"/>
    <col min="12291" max="12291" width="10.7109375" style="163" customWidth="1"/>
    <col min="12292" max="12292" width="18.42578125" style="163" bestFit="1" customWidth="1"/>
    <col min="12293" max="12542" width="9.140625" style="163"/>
    <col min="12543" max="12543" width="7.28515625" style="163" customWidth="1"/>
    <col min="12544" max="12544" width="40.7109375" style="163" customWidth="1"/>
    <col min="12545" max="12545" width="7.28515625" style="163" customWidth="1"/>
    <col min="12546" max="12546" width="9.28515625" style="163" customWidth="1"/>
    <col min="12547" max="12547" width="10.7109375" style="163" customWidth="1"/>
    <col min="12548" max="12548" width="18.42578125" style="163" bestFit="1" customWidth="1"/>
    <col min="12549" max="12798" width="9.140625" style="163"/>
    <col min="12799" max="12799" width="7.28515625" style="163" customWidth="1"/>
    <col min="12800" max="12800" width="40.7109375" style="163" customWidth="1"/>
    <col min="12801" max="12801" width="7.28515625" style="163" customWidth="1"/>
    <col min="12802" max="12802" width="9.28515625" style="163" customWidth="1"/>
    <col min="12803" max="12803" width="10.7109375" style="163" customWidth="1"/>
    <col min="12804" max="12804" width="18.42578125" style="163" bestFit="1" customWidth="1"/>
    <col min="12805" max="13054" width="9.140625" style="163"/>
    <col min="13055" max="13055" width="7.28515625" style="163" customWidth="1"/>
    <col min="13056" max="13056" width="40.7109375" style="163" customWidth="1"/>
    <col min="13057" max="13057" width="7.28515625" style="163" customWidth="1"/>
    <col min="13058" max="13058" width="9.28515625" style="163" customWidth="1"/>
    <col min="13059" max="13059" width="10.7109375" style="163" customWidth="1"/>
    <col min="13060" max="13060" width="18.42578125" style="163" bestFit="1" customWidth="1"/>
    <col min="13061" max="13310" width="9.140625" style="163"/>
    <col min="13311" max="13311" width="7.28515625" style="163" customWidth="1"/>
    <col min="13312" max="13312" width="40.7109375" style="163" customWidth="1"/>
    <col min="13313" max="13313" width="7.28515625" style="163" customWidth="1"/>
    <col min="13314" max="13314" width="9.28515625" style="163" customWidth="1"/>
    <col min="13315" max="13315" width="10.7109375" style="163" customWidth="1"/>
    <col min="13316" max="13316" width="18.42578125" style="163" bestFit="1" customWidth="1"/>
    <col min="13317" max="13566" width="9.140625" style="163"/>
    <col min="13567" max="13567" width="7.28515625" style="163" customWidth="1"/>
    <col min="13568" max="13568" width="40.7109375" style="163" customWidth="1"/>
    <col min="13569" max="13569" width="7.28515625" style="163" customWidth="1"/>
    <col min="13570" max="13570" width="9.28515625" style="163" customWidth="1"/>
    <col min="13571" max="13571" width="10.7109375" style="163" customWidth="1"/>
    <col min="13572" max="13572" width="18.42578125" style="163" bestFit="1" customWidth="1"/>
    <col min="13573" max="13822" width="9.140625" style="163"/>
    <col min="13823" max="13823" width="7.28515625" style="163" customWidth="1"/>
    <col min="13824" max="13824" width="40.7109375" style="163" customWidth="1"/>
    <col min="13825" max="13825" width="7.28515625" style="163" customWidth="1"/>
    <col min="13826" max="13826" width="9.28515625" style="163" customWidth="1"/>
    <col min="13827" max="13827" width="10.7109375" style="163" customWidth="1"/>
    <col min="13828" max="13828" width="18.42578125" style="163" bestFit="1" customWidth="1"/>
    <col min="13829" max="14078" width="9.140625" style="163"/>
    <col min="14079" max="14079" width="7.28515625" style="163" customWidth="1"/>
    <col min="14080" max="14080" width="40.7109375" style="163" customWidth="1"/>
    <col min="14081" max="14081" width="7.28515625" style="163" customWidth="1"/>
    <col min="14082" max="14082" width="9.28515625" style="163" customWidth="1"/>
    <col min="14083" max="14083" width="10.7109375" style="163" customWidth="1"/>
    <col min="14084" max="14084" width="18.42578125" style="163" bestFit="1" customWidth="1"/>
    <col min="14085" max="14334" width="9.140625" style="163"/>
    <col min="14335" max="14335" width="7.28515625" style="163" customWidth="1"/>
    <col min="14336" max="14336" width="40.7109375" style="163" customWidth="1"/>
    <col min="14337" max="14337" width="7.28515625" style="163" customWidth="1"/>
    <col min="14338" max="14338" width="9.28515625" style="163" customWidth="1"/>
    <col min="14339" max="14339" width="10.7109375" style="163" customWidth="1"/>
    <col min="14340" max="14340" width="18.42578125" style="163" bestFit="1" customWidth="1"/>
    <col min="14341" max="14590" width="9.140625" style="163"/>
    <col min="14591" max="14591" width="7.28515625" style="163" customWidth="1"/>
    <col min="14592" max="14592" width="40.7109375" style="163" customWidth="1"/>
    <col min="14593" max="14593" width="7.28515625" style="163" customWidth="1"/>
    <col min="14594" max="14594" width="9.28515625" style="163" customWidth="1"/>
    <col min="14595" max="14595" width="10.7109375" style="163" customWidth="1"/>
    <col min="14596" max="14596" width="18.42578125" style="163" bestFit="1" customWidth="1"/>
    <col min="14597" max="14846" width="9.140625" style="163"/>
    <col min="14847" max="14847" width="7.28515625" style="163" customWidth="1"/>
    <col min="14848" max="14848" width="40.7109375" style="163" customWidth="1"/>
    <col min="14849" max="14849" width="7.28515625" style="163" customWidth="1"/>
    <col min="14850" max="14850" width="9.28515625" style="163" customWidth="1"/>
    <col min="14851" max="14851" width="10.7109375" style="163" customWidth="1"/>
    <col min="14852" max="14852" width="18.42578125" style="163" bestFit="1" customWidth="1"/>
    <col min="14853" max="15102" width="9.140625" style="163"/>
    <col min="15103" max="15103" width="7.28515625" style="163" customWidth="1"/>
    <col min="15104" max="15104" width="40.7109375" style="163" customWidth="1"/>
    <col min="15105" max="15105" width="7.28515625" style="163" customWidth="1"/>
    <col min="15106" max="15106" width="9.28515625" style="163" customWidth="1"/>
    <col min="15107" max="15107" width="10.7109375" style="163" customWidth="1"/>
    <col min="15108" max="15108" width="18.42578125" style="163" bestFit="1" customWidth="1"/>
    <col min="15109" max="15358" width="9.140625" style="163"/>
    <col min="15359" max="15359" width="7.28515625" style="163" customWidth="1"/>
    <col min="15360" max="15360" width="40.7109375" style="163" customWidth="1"/>
    <col min="15361" max="15361" width="7.28515625" style="163" customWidth="1"/>
    <col min="15362" max="15362" width="9.28515625" style="163" customWidth="1"/>
    <col min="15363" max="15363" width="10.7109375" style="163" customWidth="1"/>
    <col min="15364" max="15364" width="18.42578125" style="163" bestFit="1" customWidth="1"/>
    <col min="15365" max="15614" width="9.140625" style="163"/>
    <col min="15615" max="15615" width="7.28515625" style="163" customWidth="1"/>
    <col min="15616" max="15616" width="40.7109375" style="163" customWidth="1"/>
    <col min="15617" max="15617" width="7.28515625" style="163" customWidth="1"/>
    <col min="15618" max="15618" width="9.28515625" style="163" customWidth="1"/>
    <col min="15619" max="15619" width="10.7109375" style="163" customWidth="1"/>
    <col min="15620" max="15620" width="18.42578125" style="163" bestFit="1" customWidth="1"/>
    <col min="15621" max="15870" width="9.140625" style="163"/>
    <col min="15871" max="15871" width="7.28515625" style="163" customWidth="1"/>
    <col min="15872" max="15872" width="40.7109375" style="163" customWidth="1"/>
    <col min="15873" max="15873" width="7.28515625" style="163" customWidth="1"/>
    <col min="15874" max="15874" width="9.28515625" style="163" customWidth="1"/>
    <col min="15875" max="15875" width="10.7109375" style="163" customWidth="1"/>
    <col min="15876" max="15876" width="18.42578125" style="163" bestFit="1" customWidth="1"/>
    <col min="15877" max="16126" width="9.140625" style="163"/>
    <col min="16127" max="16127" width="7.28515625" style="163" customWidth="1"/>
    <col min="16128" max="16128" width="40.7109375" style="163" customWidth="1"/>
    <col min="16129" max="16129" width="7.28515625" style="163" customWidth="1"/>
    <col min="16130" max="16130" width="9.28515625" style="163" customWidth="1"/>
    <col min="16131" max="16131" width="10.7109375" style="163" customWidth="1"/>
    <col min="16132" max="16132" width="18.42578125" style="163" bestFit="1" customWidth="1"/>
    <col min="16133" max="16384" width="9.140625" style="163"/>
  </cols>
  <sheetData>
    <row r="1" spans="1:7" x14ac:dyDescent="0.2">
      <c r="B1" s="164"/>
    </row>
    <row r="2" spans="1:7" ht="18" x14ac:dyDescent="0.25">
      <c r="A2" s="185" t="s">
        <v>116</v>
      </c>
      <c r="B2" s="168"/>
      <c r="C2" s="168"/>
      <c r="D2" s="169"/>
      <c r="E2" s="168"/>
    </row>
    <row r="3" spans="1:7" x14ac:dyDescent="0.2">
      <c r="B3" s="170"/>
    </row>
    <row r="4" spans="1:7" x14ac:dyDescent="0.2">
      <c r="B4" s="170"/>
    </row>
    <row r="5" spans="1:7" s="29" customFormat="1" ht="15" customHeight="1" x14ac:dyDescent="0.2">
      <c r="A5" s="182" t="s">
        <v>1</v>
      </c>
      <c r="B5" s="183" t="s">
        <v>2</v>
      </c>
      <c r="C5" s="181"/>
      <c r="D5" s="184"/>
      <c r="E5" s="68"/>
      <c r="F5" s="69"/>
      <c r="G5" s="68"/>
    </row>
    <row r="6" spans="1:7" s="172" customFormat="1" ht="15.75" x14ac:dyDescent="0.2">
      <c r="A6" s="165"/>
      <c r="B6" s="171"/>
      <c r="C6" s="165"/>
      <c r="D6" s="164"/>
    </row>
    <row r="7" spans="1:7" s="172" customFormat="1" ht="15" x14ac:dyDescent="0.2">
      <c r="A7" s="176" t="s">
        <v>10</v>
      </c>
      <c r="B7" s="175" t="s">
        <v>8</v>
      </c>
      <c r="C7" s="165"/>
      <c r="D7" s="200">
        <f>'KVgrađevinsko obrtnički radovi'!I33</f>
        <v>0</v>
      </c>
    </row>
    <row r="8" spans="1:7" s="172" customFormat="1" ht="15" x14ac:dyDescent="0.2">
      <c r="A8" s="176" t="s">
        <v>19</v>
      </c>
      <c r="B8" s="175" t="s">
        <v>32</v>
      </c>
      <c r="C8" s="165"/>
      <c r="D8" s="200">
        <f>'KVgrađevinsko obrtnički radovi'!I56</f>
        <v>0</v>
      </c>
    </row>
    <row r="9" spans="1:7" s="172" customFormat="1" ht="15" x14ac:dyDescent="0.2">
      <c r="A9" s="176" t="s">
        <v>33</v>
      </c>
      <c r="B9" s="175" t="s">
        <v>117</v>
      </c>
      <c r="C9" s="165"/>
      <c r="D9" s="200">
        <f>'KVgrađevinsko obrtnički radovi'!I83</f>
        <v>0</v>
      </c>
    </row>
    <row r="10" spans="1:7" s="172" customFormat="1" ht="15" x14ac:dyDescent="0.2">
      <c r="A10" s="176"/>
      <c r="B10" s="175"/>
      <c r="C10" s="165"/>
      <c r="D10" s="173"/>
    </row>
    <row r="11" spans="1:7" s="29" customFormat="1" ht="18" customHeight="1" x14ac:dyDescent="0.2">
      <c r="A11" s="179" t="s">
        <v>1</v>
      </c>
      <c r="B11" s="180" t="s">
        <v>21</v>
      </c>
      <c r="C11" s="181"/>
      <c r="D11" s="201">
        <f>SUM(D7:D10)</f>
        <v>0</v>
      </c>
      <c r="E11" s="177"/>
      <c r="F11" s="178"/>
      <c r="G11" s="177"/>
    </row>
    <row r="12" spans="1:7" s="172" customFormat="1" ht="15" x14ac:dyDescent="0.2">
      <c r="D12" s="173"/>
    </row>
    <row r="13" spans="1:7" s="29" customFormat="1" ht="15" customHeight="1" x14ac:dyDescent="0.2">
      <c r="A13" s="186" t="s">
        <v>3</v>
      </c>
      <c r="B13" s="187" t="s">
        <v>4</v>
      </c>
      <c r="C13" s="188"/>
      <c r="D13" s="189"/>
      <c r="E13" s="68"/>
      <c r="F13" s="69"/>
      <c r="G13" s="68"/>
    </row>
    <row r="14" spans="1:7" s="172" customFormat="1" ht="15" x14ac:dyDescent="0.2">
      <c r="D14" s="174"/>
    </row>
    <row r="15" spans="1:7" s="172" customFormat="1" ht="15" x14ac:dyDescent="0.2">
      <c r="A15" s="176" t="s">
        <v>22</v>
      </c>
      <c r="B15" s="175" t="s">
        <v>25</v>
      </c>
      <c r="C15" s="165"/>
      <c r="D15" s="200">
        <f>'KVgrađevinsko obrtnički radovi'!I111</f>
        <v>0</v>
      </c>
    </row>
    <row r="16" spans="1:7" s="172" customFormat="1" ht="15" x14ac:dyDescent="0.2">
      <c r="A16" s="176" t="s">
        <v>23</v>
      </c>
      <c r="B16" s="175" t="s">
        <v>35</v>
      </c>
      <c r="C16" s="165"/>
      <c r="D16" s="200">
        <f>'KVgrađevinsko obrtnički radovi'!I126</f>
        <v>0</v>
      </c>
    </row>
    <row r="17" spans="1:7" s="172" customFormat="1" ht="15" x14ac:dyDescent="0.2">
      <c r="A17" s="176" t="s">
        <v>39</v>
      </c>
      <c r="B17" s="175" t="s">
        <v>27</v>
      </c>
      <c r="C17" s="165"/>
      <c r="D17" s="200">
        <f>'KVgrađevinsko obrtnički radovi'!I169</f>
        <v>0</v>
      </c>
    </row>
    <row r="18" spans="1:7" s="172" customFormat="1" ht="15" x14ac:dyDescent="0.2">
      <c r="A18" s="176" t="s">
        <v>95</v>
      </c>
      <c r="B18" s="175" t="s">
        <v>38</v>
      </c>
      <c r="C18" s="165"/>
      <c r="D18" s="200">
        <f>'KVgrađevinsko obrtnički radovi'!I177</f>
        <v>0</v>
      </c>
    </row>
    <row r="19" spans="1:7" s="172" customFormat="1" ht="15" x14ac:dyDescent="0.2">
      <c r="A19" s="176" t="s">
        <v>96</v>
      </c>
      <c r="B19" s="175" t="s">
        <v>97</v>
      </c>
      <c r="C19" s="165"/>
      <c r="D19" s="200">
        <f>'KVgrađevinsko obrtnički radovi'!I193</f>
        <v>0</v>
      </c>
    </row>
    <row r="21" spans="1:7" s="29" customFormat="1" ht="18" customHeight="1" x14ac:dyDescent="0.2">
      <c r="A21" s="190" t="s">
        <v>3</v>
      </c>
      <c r="B21" s="191" t="s">
        <v>118</v>
      </c>
      <c r="C21" s="188"/>
      <c r="D21" s="202">
        <f>SUM(D15:D20)</f>
        <v>0</v>
      </c>
      <c r="E21" s="177"/>
      <c r="F21" s="178"/>
      <c r="G21" s="177"/>
    </row>
    <row r="23" spans="1:7" s="29" customFormat="1" ht="15" customHeight="1" x14ac:dyDescent="0.25">
      <c r="A23" s="217" t="s">
        <v>5</v>
      </c>
      <c r="B23" s="218" t="s">
        <v>167</v>
      </c>
      <c r="C23" s="218"/>
      <c r="D23" s="219">
        <f>SUM(D21,D11)</f>
        <v>0</v>
      </c>
      <c r="E23" s="68"/>
      <c r="F23" s="69"/>
      <c r="G23" s="68"/>
    </row>
    <row r="24" spans="1:7" x14ac:dyDescent="0.2">
      <c r="A24" s="166"/>
    </row>
    <row r="25" spans="1:7" s="29" customFormat="1" ht="15" customHeight="1" x14ac:dyDescent="0.25">
      <c r="A25" s="220" t="s">
        <v>119</v>
      </c>
      <c r="B25" s="218"/>
      <c r="C25" s="218"/>
      <c r="D25" s="219">
        <f>D23*25/100</f>
        <v>0</v>
      </c>
      <c r="E25" s="68"/>
      <c r="F25" s="69"/>
      <c r="G25" s="68"/>
    </row>
    <row r="26" spans="1:7" ht="13.5" thickBot="1" x14ac:dyDescent="0.25"/>
    <row r="27" spans="1:7" s="192" customFormat="1" ht="18.75" thickBot="1" x14ac:dyDescent="0.3">
      <c r="A27" s="221" t="s">
        <v>168</v>
      </c>
      <c r="B27" s="222"/>
      <c r="C27" s="222"/>
      <c r="D27" s="223">
        <f>SUM(D23:D26)</f>
        <v>0</v>
      </c>
    </row>
    <row r="31" spans="1:7" x14ac:dyDescent="0.2">
      <c r="B31" s="166" t="s">
        <v>169</v>
      </c>
      <c r="C31" s="224" t="s">
        <v>170</v>
      </c>
      <c r="D31" s="225" t="s">
        <v>171</v>
      </c>
    </row>
    <row r="32" spans="1:7" x14ac:dyDescent="0.2">
      <c r="D32" s="225" t="s">
        <v>172</v>
      </c>
    </row>
  </sheetData>
  <sheetProtection selectLockedCells="1" selectUnlockedCells="1"/>
  <mergeCells count="3">
    <mergeCell ref="A27:C27"/>
    <mergeCell ref="B23:C23"/>
    <mergeCell ref="A25:C25"/>
  </mergeCells>
  <pageMargins left="0.7" right="0.7" top="0.75" bottom="0.75" header="0.3" footer="0.3"/>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2</vt:i4>
      </vt:variant>
    </vt:vector>
  </HeadingPairs>
  <TitlesOfParts>
    <vt:vector size="5" baseType="lpstr">
      <vt:lpstr>naslovnica</vt:lpstr>
      <vt:lpstr>KVgrađevinsko obrtnički radovi</vt:lpstr>
      <vt:lpstr>rekapitulacija</vt:lpstr>
      <vt:lpstr>'KVgrađevinsko obrtnički radovi'!Podrucje_ispisa</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Miljenko Gessner</dc:creator>
  <cp:lastModifiedBy>Vanja Calusic</cp:lastModifiedBy>
  <cp:revision>0</cp:revision>
  <cp:lastPrinted>2025-07-30T12:28:03Z</cp:lastPrinted>
  <dcterms:created xsi:type="dcterms:W3CDTF">1997-09-20T21:59:30Z</dcterms:created>
  <dcterms:modified xsi:type="dcterms:W3CDTF">2025-07-30T12:28:56Z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K4N3N4ZP7ZMV-8-22024</vt:lpwstr>
  </property>
  <property fmtid="{D5CDD505-2E9C-101B-9397-08002B2CF9AE}" pid="3" name="_dlc_DocIdItemGuid">
    <vt:lpwstr>88ebd8b3-1fdd-436d-bb19-15f9301e94f1</vt:lpwstr>
  </property>
  <property fmtid="{D5CDD505-2E9C-101B-9397-08002B2CF9AE}" pid="4" name="_dlc_DocIdPersistId">
    <vt:lpwstr>1</vt:lpwstr>
  </property>
  <property fmtid="{D5CDD505-2E9C-101B-9397-08002B2CF9AE}" pid="5" name="_dlc_DocIdUrl">
    <vt:lpwstr>http://dmstore01.nndmz.dmz/_layouts/DocIdRedir.aspx?ID=K4N3N4ZP7ZMV-8-22024, K4N3N4ZP7ZMV-8-22024</vt:lpwstr>
  </property>
</Properties>
</file>