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risnik\Desktop\JAVNA NABAVA aaaaaaa\2025\JAKOVLJE\Izvanredno održavanje - Sv. Doroteje\2. Poziv\"/>
    </mc:Choice>
  </mc:AlternateContent>
  <xr:revisionPtr revIDLastSave="0" documentId="13_ncr:1_{7A73F21A-2DAB-4718-8B6C-2280F8156C76}" xr6:coauthVersionLast="47" xr6:coauthVersionMax="47" xr10:uidLastSave="{00000000-0000-0000-0000-000000000000}"/>
  <bookViews>
    <workbookView xWindow="-120" yWindow="-120" windowWidth="29040" windowHeight="15720" xr2:uid="{00000000-000D-0000-FFFF-FFFF00000000}"/>
  </bookViews>
  <sheets>
    <sheet name="MAPA 1 - Projekt prometnice" sheetId="1" r:id="rId1"/>
    <sheet name="REKAPITULACIJA" sheetId="2" r:id="rId2"/>
  </sheets>
  <definedNames>
    <definedName name="BC">#REF!</definedName>
    <definedName name="d">#REF!</definedName>
    <definedName name="ewq">#REF!</definedName>
    <definedName name="i">#REF!</definedName>
    <definedName name="ii">#REF!</definedName>
    <definedName name="is">#REF!</definedName>
    <definedName name="k">#REF!</definedName>
    <definedName name="l">#REF!</definedName>
    <definedName name="m">#REF!</definedName>
    <definedName name="n">#REF!</definedName>
    <definedName name="o">#REF!</definedName>
    <definedName name="_xlnm.Print_Area" localSheetId="0">'MAPA 1 - Projekt prometnice'!$A$1:$F$44</definedName>
    <definedName name="_xlnm.Print_Area" localSheetId="1">REKAPITULACIJA!$A$1:$D$28</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2" i="1" l="1"/>
  <c r="F33" i="1" l="1"/>
  <c r="F25" i="1" l="1"/>
  <c r="F6" i="1" l="1"/>
  <c r="F7" i="1"/>
  <c r="F17" i="1" l="1"/>
  <c r="F13" i="1"/>
  <c r="F32" i="1" l="1"/>
  <c r="F43" i="1"/>
  <c r="F34" i="1" l="1"/>
  <c r="D10" i="2" s="1"/>
  <c r="F36" i="1"/>
  <c r="F37" i="1" s="1"/>
  <c r="D11" i="2" s="1"/>
  <c r="F8" i="1"/>
  <c r="F9" i="1" l="1"/>
  <c r="F12" i="1" l="1"/>
  <c r="F29" i="1" l="1"/>
  <c r="F30" i="1" s="1"/>
  <c r="D9" i="2" s="1"/>
  <c r="F24" i="1" l="1"/>
  <c r="F14" i="1" l="1"/>
  <c r="F41" i="1" l="1"/>
  <c r="F5" i="1" l="1"/>
  <c r="F4" i="1"/>
  <c r="F10" i="1" l="1"/>
  <c r="F40" i="1"/>
  <c r="F21" i="1" l="1"/>
  <c r="F22" i="1" s="1"/>
  <c r="D7" i="2" s="1"/>
  <c r="F15" i="1" l="1"/>
  <c r="F16" i="1"/>
  <c r="F18" i="1"/>
  <c r="F19" i="1" l="1"/>
  <c r="D6" i="2" s="1"/>
  <c r="F26" i="1"/>
  <c r="F27" i="1" l="1"/>
  <c r="D8" i="2" s="1"/>
  <c r="D5" i="2"/>
  <c r="F39" i="1"/>
  <c r="F44" i="1" s="1"/>
  <c r="D12" i="2" s="1"/>
  <c r="D13" i="2" l="1"/>
  <c r="D14" i="2" s="1"/>
  <c r="D15" i="2" s="1"/>
</calcChain>
</file>

<file path=xl/sharedStrings.xml><?xml version="1.0" encoding="utf-8"?>
<sst xmlns="http://schemas.openxmlformats.org/spreadsheetml/2006/main" count="137" uniqueCount="99">
  <si>
    <t>1.</t>
  </si>
  <si>
    <t>1.1.</t>
  </si>
  <si>
    <t>PRIPREMNI RADOVI</t>
  </si>
  <si>
    <t>1.1.1.</t>
  </si>
  <si>
    <t>1.1.2.</t>
  </si>
  <si>
    <t>kom</t>
  </si>
  <si>
    <t>1.1.3.</t>
  </si>
  <si>
    <t>1.1.4.</t>
  </si>
  <si>
    <t>m2</t>
  </si>
  <si>
    <t>m1</t>
  </si>
  <si>
    <t>m3</t>
  </si>
  <si>
    <t>1.2.</t>
  </si>
  <si>
    <t>ZEMLJANI RADOVI</t>
  </si>
  <si>
    <t>1.2.1.</t>
  </si>
  <si>
    <t>1.2.2.</t>
  </si>
  <si>
    <t>1.2.3.</t>
  </si>
  <si>
    <t>1.2.4.</t>
  </si>
  <si>
    <t>1.2.5.</t>
  </si>
  <si>
    <t>Uređenje slabo nosivog temeljnog tla i posteljice polaganjem  tkanog geotekstila, vlačne sile &gt; 25 Kn/m. Uređenje slabo nosivog temeljnog tla i posteljice polaganjem geotekstila načina ugradnje (preklapanjem, zavarivanjem ili šivanjem) te kakvoće prema projektu, na prethodno poravnato tlo. Obračun je prema stvarnoj površini tla na koji je položen geotekstil (preklopi se ne uračunavaju) u četvornim metrima. U cijenu je uključen sav rad, nabava geotekstila i materijala za poravnavanje te ostalog potrebnog materijala, transporti i oprema za pripremu podloge i polaganje geotekstila, kao i ispitivanja i kontrola kakvoće. Prvi sloj nasipa koji se nanosi s čela u smjeru preklopa  obračunava se u stavci nasipa.  Izvedba, kontrola kakvoće i obračun prema OTU 2-08.4</t>
  </si>
  <si>
    <t>1.3.</t>
  </si>
  <si>
    <t>1.3.1.</t>
  </si>
  <si>
    <t>1.4.</t>
  </si>
  <si>
    <t>NOSIVI SLOJEVI</t>
  </si>
  <si>
    <t>1.4.1.</t>
  </si>
  <si>
    <t>1.4.2.</t>
  </si>
  <si>
    <t>1.5.</t>
  </si>
  <si>
    <t>ASFALTNI ZASTOR</t>
  </si>
  <si>
    <t>1.5.1.</t>
  </si>
  <si>
    <t xml:space="preserve">Ugradnja visoko polimerizirane bitumenske mase za izradu hladno toplog spoja starog i novog asfalta.  U cijeni su sadržani svi troškovi nabave, prijevoza i ugradnje materijala, te sav ostali rad, oprema i materijal potreban za potpuno dovršenje stavke. Obračun je po m1 izvedene površine.  </t>
  </si>
  <si>
    <t>1.6.</t>
  </si>
  <si>
    <t>1.6.1.</t>
  </si>
  <si>
    <t>1.7.</t>
  </si>
  <si>
    <t>1.7.1.</t>
  </si>
  <si>
    <t>PROMETNI ZNAKOVI, SIGNALIZACIJA I OPREMA CESTE</t>
  </si>
  <si>
    <t>PRIPREMNI RADOVI - UKUPNO:</t>
  </si>
  <si>
    <t>ZEMLJANI RADOVI - UKUPNO:</t>
  </si>
  <si>
    <t>NOSIVI SLOJEVI - UKUPNO:</t>
  </si>
  <si>
    <t>ASFALTNI ZASTOR - UKUPNO:</t>
  </si>
  <si>
    <t>Stavka</t>
  </si>
  <si>
    <t>Opis radova</t>
  </si>
  <si>
    <t>Jedinica mjere</t>
  </si>
  <si>
    <t>Količina</t>
  </si>
  <si>
    <t>Jedinična cijena</t>
  </si>
  <si>
    <t>Red.br.</t>
  </si>
  <si>
    <t>OPIS RADA</t>
  </si>
  <si>
    <t>OSTALO</t>
  </si>
  <si>
    <t>Lociranje komunalnih instalacija i priključaka postojećih instalacija izradom probnih šliceva.  Rad obuhvaća lociranje komunalnih instalacija i priključaka, koji su sastavni dio buduće prometnice ili koji tijekom gradnje prometnice mogu biti ugroženi. Jedinična cijena obuhvaća sav rad, opremu i materijal potreban za potpuno dovršenje stavke uključujući i eventualne izlaske ovlaštenog predstavnika vlasnika vodova. Izvedba, kontrola kakvoće i obračun prema OTU 1-03.5.</t>
  </si>
  <si>
    <t>PROMETNI ZNAKOVI, SIGNALIZACIJA I OPREMA CESTE - UKUPNO</t>
  </si>
  <si>
    <t>OSTALO - UKUPNO</t>
  </si>
  <si>
    <t>Cijena</t>
  </si>
  <si>
    <t xml:space="preserve">Strojno zasjecanje asfalta. Stavkom su obuhvaćena sva strojna zasijecanja asfalta na mjestima uklapanja nove i stare kolničke konstrukcije, na mjestina proširenja kolnika, zasijecanja pri izvedbi prekopa i sl. Jedinična cijena obuhvaća sav rad, opremu i materijal potreban za potpuno dovršenje stavke. Obračun je po m1.  </t>
  </si>
  <si>
    <t>1.1.5.</t>
  </si>
  <si>
    <t>REKAPITULACIJA TROŠKOVA</t>
  </si>
  <si>
    <t>Niveliranje (podizanje/spuštanje) poklopaca revizijskih okana i zasunskih komora kanalizacije, vodovoda, plinovoda, vrelovoda, TK i semaforskih instalacija prema projektiranim visinama kolnika ceste i pješačke staze. Ukoliko se poklopac nalazi u kolniku njegov razred nosivosti mora biti D400 stoga ako je postojeći poklopac manje nosivosti potrebno ga je zamijeniti.
U stavku je uključeno demontiranje poklopca i okvira, rušenje dijelova revizijskog okna, utovar i odvoz otpadnog materijala na deponiju, postavljanje oplate, betoniranje betonske ploče i zidova betonom C16/20, ponovna ugradnja poklopca s okvirom na projektiranu visinu uz geodetsko praćenje visinskih kota, izrada i varenje dodatnih pracni na poklopce revizijskih okana kanalizacije, plinovoda, vrelovoda, TK i semaforskih instalacija i vodovodnih komora, uključivo s ankeriranjem armaturnih šipki F14 na svakih 20 cm, njihovo varenje za pracne i poklopac, izrada skele za pridržanje poklopca, dobava betona, oplate, svog materijala i pribora, obrada spojeva, upotreba opreme, te sav prijevoz i rad potreban za potpuno dovršenje stavke.
Rad se mjere po komadu niveliranog okna.</t>
  </si>
  <si>
    <t>Zaštita komunalnih instalacija i priključaka postojećih instalacija, prema uputama vlasnika vodova.  Rad obuhvaća zaštitu komunalnih instalacija i priključaka, koji su sastavni dio buduće prometnice ili koji tijekom gradnje prometnice mogu biti ugroženi. Jedinična cijena obuhvaća sav rad, opremu i materijal potreban za potpuno dovršenje stavke. Potrebu za zaštitom komunalnih instalacija određuje Nadzorni Inženjer i predstavnih vlasnika instalacija. Obračun je po m1 zaštićenih vodova. Izvedba, kontrola kakvoće i obračun prema OTU 1-03.5.</t>
  </si>
  <si>
    <t>lzrada geodetskog snimka izvedenog stanja nakon završetka svih radova. Katastarsko snimanje položene trase ceste sa kartiranjem. Osim geodetskog snimka izvodač geodetskih radova dužan je dostaviti Investitoru geodetski snimak prometnice u digitalnom obliku u DWG formatu.</t>
  </si>
  <si>
    <t>1.4.3.</t>
  </si>
  <si>
    <t xml:space="preserve">Strojni široki iskop tla na trasi u materijalu kategorije "C". Prema odredbama projekta s utovarom u prijevozno sredstvo i odvoz na deponij koji osigurava izvođač radova. Rad se mjeri u kubičnim metrima stvarno iskopanog materijala, mjereno u sraslom stanju, a u jediničnu cijenu uračunati su svi radovi na iskopu materijala sa utovarom u prijevozna sredstva, radovi na uređenju i čišćenju pokosa od labilnih blokova i rastresitog materijala, planiranje iskopanih i susjednih površina.  Izvedba, kontrola kakvoće i obračun prema OTU 2-02. </t>
  </si>
  <si>
    <t>Ručni  iskop.
Ovaj rad obuhvaća ručne iskope u materijalu C kategorije. Rad se mjeri u kubičnim metrima stvarno iskopanog materijala, mjereno u sraslom stanju, a u jediničnu cijenu uračunati su svi radovi na iskopu materijala sa utovarom u prijevozna sredstva i odvozom na deponij koji osigurava izvođač radova , radovi na uređenju i čišćenju pokosa od labilnih blokova i rastresitog materijala, planiranje iskopanih i susjednih površina.  Izvedba, kontrola kakvoće i obračun prema OTU 2-02.
Obračun radova po m3.</t>
  </si>
  <si>
    <t xml:space="preserve">Izrada nosivog sloja od drobljenog kamenog materijala, najvećeg zrna 63 mm.  U cijenu je uključena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5-01. </t>
  </si>
  <si>
    <t>BETONSKI RADOVI</t>
  </si>
  <si>
    <t>BETONSKI RADOVI - UKUPNO:</t>
  </si>
  <si>
    <t>1.1.6.</t>
  </si>
  <si>
    <t>Vađenje, demontiranje i izmještanje prometnih znakova i prometne opreme.  Ovaj rad obuhvaća vađenje i pažljivo demontiranje prometnih znakova i opreme radi ponovne montaže, utovar i prijevoz na privremeno odlagalište, utovar i prijevoz do mjesta ugradnje, iskop za temelje, betoniranje temelja i ponovnu montažu istih. Obračun je po komadu demontiranih i ponovno montiranih znakova.  Izvedba, kontrola kakvoće i obračun prema OTU 1-03.2.</t>
  </si>
  <si>
    <t>Uređenje temeljnog tla mehaničkim zbijanjem vezana tla, Sz≥100 %, Ms≥40 MN/m2 (izvođač je dužan dokazati traženi modul stišljivosti odgovarajućim atestom).  Rad se mjeri i obračunava po četvornom metru stvarno uređenog temeljnog tla.  U cijenu je uključeno prethodno čišćenje te planiranje  i rad potreban za postizanje optimalne vlažnosti vezanih tala, vlaženjem ili rahljenjem i sušenjem, izravnavanje površine tla i zbijanje odgovarajućim sredstvima do tražene zbijenosti te sav rad, materijal i oprema potrebni za potpuno dovršenje stavke uključujući i ispitivanje i kontrolu kakvoće. Izvedba, kontrola kakvoće i obračun prema OTU 2-08.1.</t>
  </si>
  <si>
    <t xml:space="preserve">Uklanjanje raznih betonskih elementata. Stavka obuhvaća rušenje raznih betonskih ili kamenih komada, utovar, istovar i prijevoz neupotrebljenog materijala na deponij koji osigurava izvođač i razastiranje istovarenog materijala. </t>
  </si>
  <si>
    <t>KRAJOBRAZNO UREĐENJE</t>
  </si>
  <si>
    <t>KRAJOBRAZNO UREĐENJE - UKUPNO</t>
  </si>
  <si>
    <t>1.8.</t>
  </si>
  <si>
    <t>1.8.1.</t>
  </si>
  <si>
    <t>kpl</t>
  </si>
  <si>
    <t>Privremena regulacija prometa za vrijeme izvođenja svih radova prema ovom projektu. U cijenu uračunati dobavu, postavljanje, micanje te demontažu i uklanjanje semafora, prometnih znakova, žutih rotacijskih svjetala, zaprečnih tabli i ostalo. U cijenu također uključiti izradu elaborata regulacije prometa, ishođenje potrebnih suglasnosti i dozvola od nadležnih institucija. 
Ova stavka obuhvaća i:
- izmjenu po potrebi postojećih prometnih znakova
- nakon prestanka privremene regulacije vraćanje prometnih znakova u prvobitno stanje
- objava privremene regulacije u javnim glasilima kao i početka i završetka trajanja iste
- održavanje svih znakova za vrijeme trajanje privremene regulacije.</t>
  </si>
  <si>
    <t>1.2.6.</t>
  </si>
  <si>
    <t xml:space="preserve">Zamjena sloja slabo nosivog tla boljim materijalom - drobljenim kamenom 0/63mm (ako se ne postigne traženi modul stišljivosti iz stavke 1.2.4.), predviđene debljine 25 cm ili prema zahtjevu nadzornog inženjera. Rad uključuje iskop sloja slabog materijala u tlu s odvozom na odlagalište koji osigarava izvođač radova, te njegovu zamjenu izradom zbijenog nasipnog sloja od drobljenog kamena. Stavka uključuje nabavu, prijevoz i ugradnju zamjenskog materijala (kamena). Izvođač radova dužan je osigurati sva potrebna ispitivanja radi uvida u kakvoću izvedene zamjene. Primjenu tog materijala odobrava Nadzorni Inženjer. Obračun u kubičnim metrima potpuno završenog i zbijenog sloja. </t>
  </si>
  <si>
    <t>1.2.7.</t>
  </si>
  <si>
    <t>Geodetski radovi. Stavka obuhvaća iskolčenje trase i priključaka, održavanje točaka operativnog poligona i repera te sva geodetska mjerenja kojima se podaci iz projekta prenose na teren i obrnuto, osiguranje osi iskolčene trase, profiliranje, obnavljanje i održavanje iskolčenih oznaka na terenu u cijelom razdoblju od početka radova do predaje svih radova investitoru. Geodetski radovi obuhvaćaju i obnovu stalnih geodetskih točaka u području zahvata uključujući i sve potrebne radove za provedbu obnove sukladno zakonskoj regulativi. Obračun je po metru trase i priključaka u skladu s projektom. Izvedba, kontrola kakvoće i obračun prema OTU 1-02</t>
  </si>
  <si>
    <t>Rušenje i uklanjanje asfalta postojećeg kolnika debljine do 10 cm.  Ovaj rad obuhvaća rušenje i uklanjanje asfalta postojećeg kolnika te utovar i prijevoz na odlagalište. Obračun je po m2 porušenog i ukonjenog kolnika. Izvedba, kontrola kakvoće i obračun prema OTU 1-03.2.</t>
  </si>
  <si>
    <t xml:space="preserve">Iskop nosivog sloja postojeće kolničke konstrukcije od drobljenog kamenog materijala, debljine 20 cm, s utovarom i prijevozom na mjesto oporabe ili zbrinjavanja.  Obračun je po m3. </t>
  </si>
  <si>
    <t>Izrada bankine. Nabava i dovoz drobljenog kamenog materijala granulacije 0-32  te izrada bankine u širini od 50 cm, prosječene debljine 15cm (OTU 2-16.1)</t>
  </si>
  <si>
    <t>UKUPNO (bez PDV-a):</t>
  </si>
  <si>
    <t>Prometni znak PZ B02 promjera kružnice Ø 60 cm u koju je upisan pravilni osmerokut, izrađen od retroreflektivne folije koeficijenta retrorefleksije razreda RA2. Montira se na FeZn stup promjera 63.5 mm duljine 3,5m.</t>
  </si>
  <si>
    <t>1.8.3.</t>
  </si>
  <si>
    <t>1.8.2.</t>
  </si>
  <si>
    <t>PDV - 25%</t>
  </si>
  <si>
    <t>UKUPNO (s PDV-om):</t>
  </si>
  <si>
    <t>Prilagodba postojećih kolnih ulaza (prilaza) novoprojektiranoj niveleti prometnice. Rad obuhvaća čišćenje podloge, špricanje bitumenskom emulzijom i asfaltiranje mješavinom AC 16 surf  50/70 AG4 M4E, debljine 6,0 cm.</t>
  </si>
  <si>
    <t>Ugradnja rubnjaka (na podlozi od betona klase C 12/15) od predgotovljenih betonskih elemenata klase C 40/50, dimenzija 18/24 cm. Postavljanje rubnjaka prema detaljima iz projekta.  Obračun je po m1 izvedenog rubnjaka, a u cijeni je uključena izvedba podloge, nabava i doprema predgotovljenih elemenata i betona, privremeno uskladištenje i razvoz, svi prijevozi i prijenosi, priprema podloge, rad na ugradnji s obradom sljubnica, njega betona te sav potreban dodatni rad, oprema i materijal što je potreban za potpuno dovršenje stavke.  Izvedba, kontrola kakvoće i obračun prema OTU 3-04.7.1.</t>
  </si>
  <si>
    <t>1.6.2.</t>
  </si>
  <si>
    <t>Prometni znak PZ C68 duljine stranice kvadrata d=60cm, izrađen od retroreflektivne folije koeficijenta retrorefleksije razreda RA2. Montira se na FeZn stup promjera 63.5 mm duljine 3,5m.</t>
  </si>
  <si>
    <t>Humusiranje zelenih površina humusnim materijalom debljine sloja humusa 20 cm. U cijenu je uključen utovar i prijevoz humusa, s razastiranjem u projektiranom sloju, uz prethodno uređenje (grubo planiranje ili brazdanje) i saniranje površine prema odredbama OTU, zatim fino zbijanje i planiranje te nabava i transport sjemena i gnojiva, sijanje trave, gnojidba i njega zalijevanjem, te eventualno košenje 1 do 2 puta. Gotove površine zaštićene humusnim materijalom i travnatom vegetacijom preuzimaju se na osnovi količine obrasle površine jednolike gustoće, svježe boje i zdravog izgleda, a obračun je u četvornim metrima stvarno izvršenih radova. Izvedba, kontrola kakvoće i obračun prema OTU 2-15. i 2-15.1</t>
  </si>
  <si>
    <t>1.8.4.</t>
  </si>
  <si>
    <t>IZVANREDNO ODRŽAVANJE ODVOJKA ULICE SVETE DOROTEJE (OD K.Č.BR. 34 DO 36)</t>
  </si>
  <si>
    <t>IZVANREDNO ODRŽAVANJE ODVOJKA ULICE SVETE DOROTEJE 
(OD K.Č.BR. 34 DO 36)</t>
  </si>
  <si>
    <t>Zamjena dotrajalih betonskih propusta. Iskop i vađenje dotrajalih betonskih propusta, betonske cijevi fi300 sa utovarom, usitnjavanjem i odvzom na deponiju. Po odvozu starih cijevi, izvode se novi propusti iste duljine, ugradnjom novih betonskih cijevi fi300. Cijevi se polažu na prethodno poravnatu posteljicu te zasipaju pijeskom u debljini nadsloja od minimalno 10 cm, ostatak je potrebno zapuniti drobljenim kamenim materijalom, granulacije 32-64 mm, a što je uključeno u cijenu stavke.
Obračun po m1 vađenja starih i izrade novih propusta.</t>
  </si>
  <si>
    <t>1.8.5.</t>
  </si>
  <si>
    <t>Izrada nosivo - habajućeg sloja AC 16 surf  50/70 AG4 M4E, debljine 6,0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ili jednakovrijedno)  i tehničkim svojstvima i zahtjevima za građevne proizvode za proizvodnju asfaltnih mješavina i za asfaltne slojeve kolnika.</t>
  </si>
  <si>
    <t>U _________________, dana _________________.</t>
  </si>
  <si>
    <t>Pečat i potpis ovlaštene osobe ponuditelja:</t>
  </si>
  <si>
    <t>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</si>
</sst>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n&quot;_-;\-* #,##0.00\ &quot;kn&quot;_-;_-* &quot;-&quot;??\ &quot;kn&quot;_-;_-@_-"/>
    <numFmt numFmtId="43" formatCode="_-* #,##0.00_-;\-* #,##0.00_-;_-* &quot;-&quot;??_-;_-@_-"/>
    <numFmt numFmtId="164" formatCode="yyyy\.mm\.dd"/>
    <numFmt numFmtId="165" formatCode="#,##0.00\ _k_n"/>
    <numFmt numFmtId="166" formatCode="_-* #,##0.00\ [$€-1]_-;\-* #,##0.00\ [$€-1]_-;_-* &quot;-&quot;??\ [$€-1]_-;_-@_-"/>
  </numFmts>
  <fonts count="15" x14ac:knownFonts="1">
    <font>
      <sz val="11"/>
      <color theme="1"/>
      <name val="Calibri"/>
      <family val="2"/>
      <charset val="238"/>
      <scheme val="minor"/>
    </font>
    <font>
      <b/>
      <sz val="12"/>
      <name val="Calibri"/>
      <family val="2"/>
      <charset val="238"/>
    </font>
    <font>
      <b/>
      <sz val="10"/>
      <name val="Calibri"/>
      <family val="2"/>
      <charset val="238"/>
    </font>
    <font>
      <sz val="9"/>
      <name val="Calibri"/>
      <family val="2"/>
      <charset val="238"/>
    </font>
    <font>
      <b/>
      <sz val="12"/>
      <name val="Calibri"/>
      <family val="2"/>
      <charset val="238"/>
      <scheme val="minor"/>
    </font>
    <font>
      <b/>
      <sz val="10"/>
      <name val="Calibri"/>
      <family val="2"/>
      <charset val="238"/>
      <scheme val="minor"/>
    </font>
    <font>
      <b/>
      <sz val="10"/>
      <name val="Arial"/>
      <family val="2"/>
    </font>
    <font>
      <sz val="11"/>
      <name val="Calibri"/>
      <family val="2"/>
      <charset val="238"/>
      <scheme val="minor"/>
    </font>
    <font>
      <b/>
      <sz val="11"/>
      <name val="Calibri"/>
      <family val="2"/>
      <charset val="238"/>
      <scheme val="minor"/>
    </font>
    <font>
      <sz val="10"/>
      <name val="Arial"/>
      <family val="2"/>
      <charset val="238"/>
    </font>
    <font>
      <sz val="9"/>
      <name val="Calibri"/>
      <family val="2"/>
      <charset val="238"/>
      <scheme val="minor"/>
    </font>
    <font>
      <sz val="11"/>
      <name val="Arial CE"/>
      <charset val="238"/>
    </font>
    <font>
      <sz val="11"/>
      <color theme="1"/>
      <name val="Calibri"/>
      <family val="2"/>
      <scheme val="minor"/>
    </font>
    <font>
      <sz val="11"/>
      <color theme="1"/>
      <name val="Calibri"/>
      <family val="2"/>
      <charset val="238"/>
      <scheme val="minor"/>
    </font>
    <font>
      <b/>
      <sz val="11"/>
      <name val="Calibri"/>
      <family val="2"/>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0" fontId="9" fillId="0" borderId="0"/>
    <xf numFmtId="0" fontId="9" fillId="0" borderId="0"/>
    <xf numFmtId="0" fontId="11" fillId="0" borderId="0"/>
    <xf numFmtId="43" fontId="11" fillId="0" borderId="0" applyFont="0" applyFill="0" applyBorder="0" applyAlignment="0" applyProtection="0"/>
    <xf numFmtId="0" fontId="12" fillId="0" borderId="0"/>
    <xf numFmtId="0" fontId="9" fillId="0" borderId="0"/>
    <xf numFmtId="44" fontId="13" fillId="0" borderId="0" applyFont="0" applyFill="0" applyBorder="0" applyAlignment="0" applyProtection="0"/>
  </cellStyleXfs>
  <cellXfs count="70">
    <xf numFmtId="0" fontId="0" fillId="0" borderId="0" xfId="0"/>
    <xf numFmtId="0" fontId="4" fillId="0" borderId="2" xfId="0" applyFont="1" applyBorder="1" applyAlignment="1">
      <alignment horizontal="right" vertical="center"/>
    </xf>
    <xf numFmtId="4" fontId="4" fillId="0" borderId="2" xfId="0" applyNumberFormat="1" applyFont="1" applyBorder="1" applyAlignment="1">
      <alignment horizontal="right" vertical="center"/>
    </xf>
    <xf numFmtId="4" fontId="5" fillId="0" borderId="3" xfId="0" applyNumberFormat="1" applyFont="1" applyBorder="1" applyAlignment="1">
      <alignment horizontal="right" vertical="center"/>
    </xf>
    <xf numFmtId="49" fontId="3" fillId="0" borderId="4" xfId="0" applyNumberFormat="1" applyFont="1" applyBorder="1" applyAlignment="1">
      <alignment vertical="top" wrapText="1"/>
    </xf>
    <xf numFmtId="49" fontId="3" fillId="0" borderId="4" xfId="0" applyNumberFormat="1" applyFont="1" applyBorder="1" applyAlignment="1">
      <alignment horizontal="center"/>
    </xf>
    <xf numFmtId="4" fontId="3" fillId="0" borderId="4" xfId="0" applyNumberFormat="1" applyFont="1" applyBorder="1" applyProtection="1">
      <protection locked="0"/>
    </xf>
    <xf numFmtId="0" fontId="2" fillId="0" borderId="1" xfId="0" applyFont="1" applyBorder="1" applyAlignment="1" applyProtection="1">
      <alignment vertical="center"/>
      <protection locked="0"/>
    </xf>
    <xf numFmtId="0" fontId="0" fillId="0" borderId="1" xfId="0" applyBorder="1"/>
    <xf numFmtId="0" fontId="0" fillId="0" borderId="2" xfId="0" applyBorder="1"/>
    <xf numFmtId="49"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4" fontId="6" fillId="0" borderId="6" xfId="0" applyNumberFormat="1" applyFont="1" applyBorder="1" applyAlignment="1">
      <alignment horizontal="center" vertical="center" wrapText="1"/>
    </xf>
    <xf numFmtId="165" fontId="6" fillId="0" borderId="6" xfId="0" applyNumberFormat="1" applyFont="1" applyBorder="1" applyAlignment="1">
      <alignment horizontal="center" vertical="center" wrapText="1"/>
    </xf>
    <xf numFmtId="0" fontId="7" fillId="0" borderId="0" xfId="0" applyFont="1"/>
    <xf numFmtId="0" fontId="2" fillId="0" borderId="2" xfId="0" applyFont="1" applyBorder="1" applyAlignment="1" applyProtection="1">
      <alignment horizontal="left" vertical="center" wrapText="1"/>
      <protection locked="0"/>
    </xf>
    <xf numFmtId="0" fontId="3" fillId="0" borderId="1" xfId="0" applyFont="1" applyBorder="1" applyAlignment="1">
      <alignment horizontal="left" vertical="top" wrapText="1"/>
    </xf>
    <xf numFmtId="0" fontId="6" fillId="0" borderId="7" xfId="0" applyFont="1" applyBorder="1" applyAlignment="1">
      <alignment horizontal="center" vertical="center"/>
    </xf>
    <xf numFmtId="0" fontId="2" fillId="0" borderId="1" xfId="0" applyFont="1" applyBorder="1" applyAlignment="1" applyProtection="1">
      <alignment horizontal="left" vertical="center" wrapText="1"/>
      <protection locked="0"/>
    </xf>
    <xf numFmtId="2" fontId="4" fillId="0" borderId="2" xfId="0" applyNumberFormat="1" applyFont="1" applyBorder="1" applyAlignment="1">
      <alignment horizontal="right" vertical="center"/>
    </xf>
    <xf numFmtId="49" fontId="3" fillId="0" borderId="8" xfId="0" applyNumberFormat="1" applyFont="1" applyBorder="1" applyAlignment="1">
      <alignment vertical="top" wrapText="1"/>
    </xf>
    <xf numFmtId="49" fontId="3" fillId="0" borderId="8" xfId="0" applyNumberFormat="1" applyFont="1" applyBorder="1" applyAlignment="1">
      <alignment horizontal="center"/>
    </xf>
    <xf numFmtId="4" fontId="3" fillId="0" borderId="8" xfId="0" applyNumberFormat="1" applyFont="1" applyBorder="1" applyProtection="1">
      <protection locked="0"/>
    </xf>
    <xf numFmtId="0" fontId="7" fillId="0" borderId="2" xfId="0" applyFont="1" applyBorder="1"/>
    <xf numFmtId="0" fontId="7" fillId="0" borderId="1" xfId="0" applyFont="1" applyBorder="1"/>
    <xf numFmtId="0" fontId="3" fillId="0" borderId="1" xfId="0" applyFont="1" applyBorder="1" applyAlignment="1">
      <alignment vertical="top" wrapText="1"/>
    </xf>
    <xf numFmtId="0" fontId="7" fillId="0" borderId="4" xfId="0" quotePrefix="1" applyFont="1" applyBorder="1" applyAlignment="1" applyProtection="1">
      <alignment horizontal="left"/>
      <protection hidden="1"/>
    </xf>
    <xf numFmtId="0" fontId="7" fillId="0" borderId="4" xfId="0" applyFont="1" applyBorder="1" applyAlignment="1" applyProtection="1">
      <alignment horizontal="left"/>
      <protection hidden="1"/>
    </xf>
    <xf numFmtId="49" fontId="1" fillId="0" borderId="0" xfId="0" applyNumberFormat="1" applyFont="1" applyAlignment="1">
      <alignment horizontal="center"/>
    </xf>
    <xf numFmtId="49" fontId="2" fillId="2" borderId="1" xfId="0" applyNumberFormat="1" applyFont="1" applyFill="1" applyBorder="1" applyAlignment="1">
      <alignment vertical="top" wrapText="1"/>
    </xf>
    <xf numFmtId="0" fontId="2" fillId="2" borderId="2" xfId="0" applyFont="1" applyFill="1" applyBorder="1" applyAlignment="1">
      <alignment vertical="top" wrapText="1"/>
    </xf>
    <xf numFmtId="164" fontId="2" fillId="2" borderId="2" xfId="0" applyNumberFormat="1" applyFont="1" applyFill="1" applyBorder="1" applyAlignment="1">
      <alignment horizontal="center"/>
    </xf>
    <xf numFmtId="49" fontId="2" fillId="2" borderId="2" xfId="0" applyNumberFormat="1" applyFont="1" applyFill="1" applyBorder="1" applyAlignment="1">
      <alignment horizontal="center"/>
    </xf>
    <xf numFmtId="0" fontId="2" fillId="2" borderId="2" xfId="0" applyFont="1" applyFill="1" applyBorder="1" applyProtection="1">
      <protection locked="0"/>
    </xf>
    <xf numFmtId="164" fontId="2" fillId="2" borderId="3" xfId="0" applyNumberFormat="1" applyFont="1" applyFill="1" applyBorder="1" applyAlignment="1">
      <alignment horizontal="center"/>
    </xf>
    <xf numFmtId="49" fontId="2" fillId="2" borderId="5" xfId="0" applyNumberFormat="1" applyFont="1" applyFill="1" applyBorder="1" applyAlignment="1">
      <alignment vertical="top" wrapText="1"/>
    </xf>
    <xf numFmtId="49" fontId="2" fillId="2" borderId="7" xfId="0" applyNumberFormat="1" applyFont="1" applyFill="1" applyBorder="1" applyAlignment="1">
      <alignment vertical="top" wrapText="1"/>
    </xf>
    <xf numFmtId="49" fontId="1" fillId="2" borderId="1" xfId="0" applyNumberFormat="1" applyFont="1" applyFill="1" applyBorder="1" applyAlignment="1">
      <alignment vertical="top" wrapText="1"/>
    </xf>
    <xf numFmtId="0" fontId="1" fillId="2" borderId="2" xfId="0" applyFont="1" applyFill="1" applyBorder="1" applyAlignment="1" applyProtection="1">
      <alignment horizontal="left" vertical="top" wrapText="1"/>
      <protection locked="0"/>
    </xf>
    <xf numFmtId="164" fontId="1" fillId="2" borderId="2" xfId="0" applyNumberFormat="1" applyFont="1" applyFill="1" applyBorder="1" applyAlignment="1">
      <alignment horizontal="center"/>
    </xf>
    <xf numFmtId="49" fontId="1" fillId="2" borderId="2" xfId="0" applyNumberFormat="1" applyFont="1" applyFill="1" applyBorder="1" applyAlignment="1">
      <alignment horizontal="center"/>
    </xf>
    <xf numFmtId="0" fontId="1" fillId="2" borderId="2" xfId="0" applyFont="1" applyFill="1" applyBorder="1"/>
    <xf numFmtId="49" fontId="1" fillId="2" borderId="3" xfId="0" applyNumberFormat="1" applyFont="1" applyFill="1" applyBorder="1" applyAlignment="1">
      <alignment horizontal="center"/>
    </xf>
    <xf numFmtId="49" fontId="3" fillId="0" borderId="6" xfId="0" applyNumberFormat="1" applyFont="1" applyBorder="1" applyAlignment="1">
      <alignment horizontal="left" vertical="top" wrapText="1"/>
    </xf>
    <xf numFmtId="0" fontId="3" fillId="0" borderId="4" xfId="0" applyFont="1" applyBorder="1" applyAlignment="1">
      <alignment vertical="top" wrapText="1"/>
    </xf>
    <xf numFmtId="0" fontId="10" fillId="0" borderId="4" xfId="0" applyFont="1" applyBorder="1" applyAlignment="1">
      <alignment horizontal="left" vertical="top" wrapText="1"/>
    </xf>
    <xf numFmtId="49" fontId="10" fillId="0" borderId="4" xfId="0" applyNumberFormat="1" applyFont="1" applyBorder="1" applyAlignment="1">
      <alignment horizontal="center"/>
    </xf>
    <xf numFmtId="4" fontId="10" fillId="0" borderId="4" xfId="0" applyNumberFormat="1" applyFont="1" applyBorder="1" applyProtection="1">
      <protection locked="0"/>
    </xf>
    <xf numFmtId="166" fontId="7" fillId="0" borderId="4" xfId="0" applyNumberFormat="1" applyFont="1" applyBorder="1" applyProtection="1">
      <protection hidden="1"/>
    </xf>
    <xf numFmtId="166" fontId="14" fillId="2" borderId="4" xfId="7" applyNumberFormat="1" applyFont="1" applyFill="1" applyBorder="1"/>
    <xf numFmtId="49" fontId="14" fillId="2" borderId="4" xfId="0" applyNumberFormat="1" applyFont="1" applyFill="1" applyBorder="1" applyAlignment="1">
      <alignment horizontal="left"/>
    </xf>
    <xf numFmtId="0" fontId="3" fillId="0" borderId="4" xfId="0" applyFont="1" applyBorder="1" applyProtection="1">
      <protection locked="0"/>
    </xf>
    <xf numFmtId="0" fontId="3" fillId="0" borderId="8" xfId="0" applyFont="1" applyBorder="1" applyProtection="1">
      <protection locked="0"/>
    </xf>
    <xf numFmtId="0" fontId="10" fillId="0" borderId="4" xfId="0" applyFont="1" applyBorder="1" applyAlignment="1" applyProtection="1">
      <alignment horizontal="right"/>
      <protection locked="0"/>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7" fillId="0" borderId="4" xfId="0" applyFont="1" applyBorder="1" applyAlignment="1">
      <alignment horizontal="left" vertical="center"/>
    </xf>
    <xf numFmtId="0" fontId="0" fillId="0" borderId="0" xfId="0" applyAlignment="1">
      <alignment horizontal="center" wrapText="1"/>
    </xf>
    <xf numFmtId="0" fontId="0" fillId="0" borderId="0" xfId="0" applyAlignment="1">
      <alignment horizontal="center"/>
    </xf>
    <xf numFmtId="49" fontId="14" fillId="2" borderId="1" xfId="0" applyNumberFormat="1" applyFont="1" applyFill="1" applyBorder="1" applyAlignment="1">
      <alignment horizontal="left" wrapText="1"/>
    </xf>
    <xf numFmtId="49" fontId="14" fillId="2" borderId="2" xfId="0" applyNumberFormat="1" applyFont="1" applyFill="1" applyBorder="1" applyAlignment="1">
      <alignment horizontal="left"/>
    </xf>
    <xf numFmtId="49" fontId="14" fillId="2" borderId="3" xfId="0" applyNumberFormat="1" applyFont="1" applyFill="1" applyBorder="1" applyAlignment="1">
      <alignment horizontal="left"/>
    </xf>
    <xf numFmtId="49" fontId="14" fillId="2" borderId="1" xfId="0" applyNumberFormat="1" applyFont="1" applyFill="1" applyBorder="1" applyAlignment="1">
      <alignment horizontal="left"/>
    </xf>
    <xf numFmtId="0" fontId="8" fillId="0" borderId="4" xfId="0" applyFont="1" applyBorder="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0" borderId="1" xfId="0" applyFont="1" applyBorder="1" applyAlignment="1">
      <alignment horizontal="left" vertical="center"/>
    </xf>
    <xf numFmtId="0" fontId="7" fillId="0" borderId="3" xfId="0" applyFont="1" applyBorder="1" applyAlignment="1">
      <alignment horizontal="left" vertical="center"/>
    </xf>
  </cellXfs>
  <cellStyles count="8">
    <cellStyle name="Comma 2" xfId="4" xr:uid="{CBE2F749-7654-48D6-A2E2-7EF23170B0F2}"/>
    <cellStyle name="Normal 2" xfId="1" xr:uid="{00000000-0005-0000-0000-000001000000}"/>
    <cellStyle name="Normal 2 2" xfId="3" xr:uid="{BC2B693A-06A6-4FA4-9926-C12EEBB0BBF2}"/>
    <cellStyle name="Normal 2 2 2" xfId="6" xr:uid="{F03112A5-57A9-4E36-B540-5476D6F9EFFC}"/>
    <cellStyle name="Normal 3" xfId="5" xr:uid="{B23A2EB9-4B9D-4878-8773-1481CF4E0C11}"/>
    <cellStyle name="Normal 48" xfId="2" xr:uid="{00000000-0005-0000-0000-000002000000}"/>
    <cellStyle name="Normalno" xfId="0" builtinId="0"/>
    <cellStyle name="Valuta" xfId="7"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4"/>
  <sheetViews>
    <sheetView tabSelected="1" view="pageBreakPreview" zoomScale="90" zoomScaleNormal="90" zoomScaleSheetLayoutView="90" workbookViewId="0">
      <selection activeCell="I42" sqref="I42"/>
    </sheetView>
  </sheetViews>
  <sheetFormatPr defaultRowHeight="15" x14ac:dyDescent="0.25"/>
  <cols>
    <col min="1" max="1" width="7" customWidth="1"/>
    <col min="2" max="2" width="76.28515625" customWidth="1"/>
    <col min="3" max="3" width="9" customWidth="1"/>
    <col min="5" max="5" width="10.140625" customWidth="1"/>
    <col min="6" max="6" width="12.28515625" customWidth="1"/>
  </cols>
  <sheetData>
    <row r="1" spans="1:6" ht="25.5" x14ac:dyDescent="0.25">
      <c r="A1" s="10" t="s">
        <v>38</v>
      </c>
      <c r="B1" s="17" t="s">
        <v>39</v>
      </c>
      <c r="C1" s="10" t="s">
        <v>40</v>
      </c>
      <c r="D1" s="11" t="s">
        <v>41</v>
      </c>
      <c r="E1" s="12" t="s">
        <v>42</v>
      </c>
      <c r="F1" s="13" t="s">
        <v>49</v>
      </c>
    </row>
    <row r="2" spans="1:6" ht="31.5" x14ac:dyDescent="0.25">
      <c r="A2" s="37" t="s">
        <v>0</v>
      </c>
      <c r="B2" s="38" t="s">
        <v>92</v>
      </c>
      <c r="C2" s="39"/>
      <c r="D2" s="40"/>
      <c r="E2" s="41"/>
      <c r="F2" s="42"/>
    </row>
    <row r="3" spans="1:6" x14ac:dyDescent="0.25">
      <c r="A3" s="29" t="s">
        <v>1</v>
      </c>
      <c r="B3" s="30" t="s">
        <v>2</v>
      </c>
      <c r="C3" s="31"/>
      <c r="D3" s="32"/>
      <c r="E3" s="33"/>
      <c r="F3" s="34"/>
    </row>
    <row r="4" spans="1:6" ht="90" customHeight="1" x14ac:dyDescent="0.25">
      <c r="A4" s="4" t="s">
        <v>3</v>
      </c>
      <c r="B4" s="16" t="s">
        <v>75</v>
      </c>
      <c r="C4" s="5" t="s">
        <v>9</v>
      </c>
      <c r="D4" s="51">
        <v>110</v>
      </c>
      <c r="E4" s="6"/>
      <c r="F4" s="6">
        <f>D4*E4</f>
        <v>0</v>
      </c>
    </row>
    <row r="5" spans="1:6" ht="40.5" customHeight="1" x14ac:dyDescent="0.25">
      <c r="A5" s="4" t="s">
        <v>4</v>
      </c>
      <c r="B5" s="16" t="s">
        <v>55</v>
      </c>
      <c r="C5" s="5" t="s">
        <v>9</v>
      </c>
      <c r="D5" s="51">
        <v>110</v>
      </c>
      <c r="E5" s="6"/>
      <c r="F5" s="6">
        <f>D5*E5</f>
        <v>0</v>
      </c>
    </row>
    <row r="6" spans="1:6" ht="48" x14ac:dyDescent="0.25">
      <c r="A6" s="4" t="s">
        <v>6</v>
      </c>
      <c r="B6" s="16" t="s">
        <v>50</v>
      </c>
      <c r="C6" s="5" t="s">
        <v>9</v>
      </c>
      <c r="D6" s="51">
        <v>10</v>
      </c>
      <c r="E6" s="6"/>
      <c r="F6" s="6">
        <f t="shared" ref="F6" si="0">E6*D6</f>
        <v>0</v>
      </c>
    </row>
    <row r="7" spans="1:6" ht="36" x14ac:dyDescent="0.25">
      <c r="A7" s="4" t="s">
        <v>7</v>
      </c>
      <c r="B7" s="16" t="s">
        <v>76</v>
      </c>
      <c r="C7" s="5" t="s">
        <v>8</v>
      </c>
      <c r="D7" s="51">
        <v>5</v>
      </c>
      <c r="E7" s="6"/>
      <c r="F7" s="6">
        <f t="shared" ref="F7" si="1">E7*D7</f>
        <v>0</v>
      </c>
    </row>
    <row r="8" spans="1:6" ht="36" x14ac:dyDescent="0.25">
      <c r="A8" s="4" t="s">
        <v>51</v>
      </c>
      <c r="B8" s="25" t="s">
        <v>65</v>
      </c>
      <c r="C8" s="5" t="s">
        <v>10</v>
      </c>
      <c r="D8" s="51">
        <v>4</v>
      </c>
      <c r="E8" s="6"/>
      <c r="F8" s="6">
        <f t="shared" ref="F8:F9" si="2">E8*D8</f>
        <v>0</v>
      </c>
    </row>
    <row r="9" spans="1:6" ht="65.25" customHeight="1" x14ac:dyDescent="0.25">
      <c r="A9" s="43" t="s">
        <v>62</v>
      </c>
      <c r="B9" s="25" t="s">
        <v>63</v>
      </c>
      <c r="C9" s="5" t="s">
        <v>5</v>
      </c>
      <c r="D9" s="51">
        <v>1</v>
      </c>
      <c r="E9" s="6"/>
      <c r="F9" s="6">
        <f t="shared" si="2"/>
        <v>0</v>
      </c>
    </row>
    <row r="10" spans="1:6" s="14" customFormat="1" ht="15.75" x14ac:dyDescent="0.25">
      <c r="A10" s="7"/>
      <c r="B10" s="18" t="s">
        <v>34</v>
      </c>
      <c r="C10" s="1"/>
      <c r="D10" s="19"/>
      <c r="E10" s="2"/>
      <c r="F10" s="3">
        <f>SUM(F4:F9)</f>
        <v>0</v>
      </c>
    </row>
    <row r="11" spans="1:6" s="14" customFormat="1" x14ac:dyDescent="0.25">
      <c r="A11" s="35" t="s">
        <v>11</v>
      </c>
      <c r="B11" s="54" t="s">
        <v>12</v>
      </c>
      <c r="C11" s="54"/>
      <c r="D11" s="54"/>
      <c r="E11" s="54"/>
      <c r="F11" s="55"/>
    </row>
    <row r="12" spans="1:6" s="14" customFormat="1" ht="28.5" customHeight="1" x14ac:dyDescent="0.25">
      <c r="A12" s="4" t="s">
        <v>13</v>
      </c>
      <c r="B12" s="16" t="s">
        <v>77</v>
      </c>
      <c r="C12" s="5" t="s">
        <v>10</v>
      </c>
      <c r="D12" s="51">
        <v>65</v>
      </c>
      <c r="E12" s="6"/>
      <c r="F12" s="6">
        <f t="shared" ref="F12" si="3">E12*D12</f>
        <v>0</v>
      </c>
    </row>
    <row r="13" spans="1:6" s="14" customFormat="1" ht="76.5" customHeight="1" x14ac:dyDescent="0.25">
      <c r="A13" s="4" t="s">
        <v>14</v>
      </c>
      <c r="B13" s="16" t="s">
        <v>57</v>
      </c>
      <c r="C13" s="5" t="s">
        <v>10</v>
      </c>
      <c r="D13" s="51">
        <v>100</v>
      </c>
      <c r="E13" s="6"/>
      <c r="F13" s="6">
        <f t="shared" ref="F13" si="4">E13*D13</f>
        <v>0</v>
      </c>
    </row>
    <row r="14" spans="1:6" s="14" customFormat="1" ht="90" customHeight="1" x14ac:dyDescent="0.25">
      <c r="A14" s="4" t="s">
        <v>15</v>
      </c>
      <c r="B14" s="16" t="s">
        <v>58</v>
      </c>
      <c r="C14" s="5" t="s">
        <v>10</v>
      </c>
      <c r="D14" s="51">
        <v>5</v>
      </c>
      <c r="E14" s="6"/>
      <c r="F14" s="6">
        <f t="shared" ref="F14:F18" si="5">E14*D14</f>
        <v>0</v>
      </c>
    </row>
    <row r="15" spans="1:6" s="14" customFormat="1" ht="87.75" customHeight="1" x14ac:dyDescent="0.25">
      <c r="A15" s="4" t="s">
        <v>16</v>
      </c>
      <c r="B15" s="16" t="s">
        <v>64</v>
      </c>
      <c r="C15" s="5" t="s">
        <v>8</v>
      </c>
      <c r="D15" s="51">
        <v>320</v>
      </c>
      <c r="E15" s="6"/>
      <c r="F15" s="6">
        <f t="shared" si="5"/>
        <v>0</v>
      </c>
    </row>
    <row r="16" spans="1:6" s="14" customFormat="1" ht="96" x14ac:dyDescent="0.25">
      <c r="A16" s="4" t="s">
        <v>17</v>
      </c>
      <c r="B16" s="16" t="s">
        <v>73</v>
      </c>
      <c r="C16" s="5" t="s">
        <v>10</v>
      </c>
      <c r="D16" s="51">
        <v>40</v>
      </c>
      <c r="E16" s="6"/>
      <c r="F16" s="6">
        <f t="shared" si="5"/>
        <v>0</v>
      </c>
    </row>
    <row r="17" spans="1:6" s="14" customFormat="1" ht="98.25" customHeight="1" x14ac:dyDescent="0.25">
      <c r="A17" s="4" t="s">
        <v>72</v>
      </c>
      <c r="B17" s="16" t="s">
        <v>18</v>
      </c>
      <c r="C17" s="5" t="s">
        <v>8</v>
      </c>
      <c r="D17" s="51">
        <v>320</v>
      </c>
      <c r="E17" s="6"/>
      <c r="F17" s="6">
        <f t="shared" ref="F17" si="6">E17*D17</f>
        <v>0</v>
      </c>
    </row>
    <row r="18" spans="1:6" s="14" customFormat="1" ht="32.25" customHeight="1" x14ac:dyDescent="0.25">
      <c r="A18" s="4" t="s">
        <v>74</v>
      </c>
      <c r="B18" s="16" t="s">
        <v>78</v>
      </c>
      <c r="C18" s="5" t="s">
        <v>10</v>
      </c>
      <c r="D18" s="51">
        <v>50</v>
      </c>
      <c r="E18" s="6"/>
      <c r="F18" s="6">
        <f t="shared" si="5"/>
        <v>0</v>
      </c>
    </row>
    <row r="19" spans="1:6" s="14" customFormat="1" ht="15.75" x14ac:dyDescent="0.25">
      <c r="A19" s="7"/>
      <c r="B19" s="15" t="s">
        <v>35</v>
      </c>
      <c r="C19" s="1"/>
      <c r="D19" s="19"/>
      <c r="E19" s="2"/>
      <c r="F19" s="3">
        <f>SUM(F12:F18)</f>
        <v>0</v>
      </c>
    </row>
    <row r="20" spans="1:6" s="14" customFormat="1" x14ac:dyDescent="0.25">
      <c r="A20" s="29" t="s">
        <v>19</v>
      </c>
      <c r="B20" s="54" t="s">
        <v>22</v>
      </c>
      <c r="C20" s="54"/>
      <c r="D20" s="54"/>
      <c r="E20" s="54"/>
      <c r="F20" s="55"/>
    </row>
    <row r="21" spans="1:6" s="14" customFormat="1" ht="59.25" customHeight="1" x14ac:dyDescent="0.25">
      <c r="A21" s="20" t="s">
        <v>20</v>
      </c>
      <c r="B21" s="16" t="s">
        <v>59</v>
      </c>
      <c r="C21" s="21" t="s">
        <v>10</v>
      </c>
      <c r="D21" s="52">
        <v>130</v>
      </c>
      <c r="E21" s="22"/>
      <c r="F21" s="6">
        <f>E21*D21</f>
        <v>0</v>
      </c>
    </row>
    <row r="22" spans="1:6" s="14" customFormat="1" ht="15" customHeight="1" x14ac:dyDescent="0.25">
      <c r="A22" s="7"/>
      <c r="B22" s="15" t="s">
        <v>36</v>
      </c>
      <c r="C22" s="1"/>
      <c r="D22" s="19"/>
      <c r="E22" s="2"/>
      <c r="F22" s="3">
        <f>SUM(F21:F21)</f>
        <v>0</v>
      </c>
    </row>
    <row r="23" spans="1:6" s="14" customFormat="1" x14ac:dyDescent="0.25">
      <c r="A23" s="29" t="s">
        <v>21</v>
      </c>
      <c r="B23" s="54" t="s">
        <v>26</v>
      </c>
      <c r="C23" s="54"/>
      <c r="D23" s="54"/>
      <c r="E23" s="54"/>
      <c r="F23" s="55"/>
    </row>
    <row r="24" spans="1:6" s="14" customFormat="1" ht="84" x14ac:dyDescent="0.25">
      <c r="A24" s="4" t="s">
        <v>23</v>
      </c>
      <c r="B24" s="16" t="s">
        <v>95</v>
      </c>
      <c r="C24" s="21" t="s">
        <v>8</v>
      </c>
      <c r="D24" s="52">
        <v>320</v>
      </c>
      <c r="E24" s="22"/>
      <c r="F24" s="6">
        <f t="shared" ref="F24" si="7">E24*D24</f>
        <v>0</v>
      </c>
    </row>
    <row r="25" spans="1:6" s="14" customFormat="1" ht="36" x14ac:dyDescent="0.25">
      <c r="A25" s="4" t="s">
        <v>24</v>
      </c>
      <c r="B25" s="16" t="s">
        <v>85</v>
      </c>
      <c r="C25" s="21" t="s">
        <v>8</v>
      </c>
      <c r="D25" s="52">
        <v>20</v>
      </c>
      <c r="E25" s="22"/>
      <c r="F25" s="6">
        <f t="shared" ref="F25" si="8">E25*D25</f>
        <v>0</v>
      </c>
    </row>
    <row r="26" spans="1:6" s="14" customFormat="1" ht="48" x14ac:dyDescent="0.25">
      <c r="A26" s="4" t="s">
        <v>56</v>
      </c>
      <c r="B26" s="16" t="s">
        <v>28</v>
      </c>
      <c r="C26" s="5" t="s">
        <v>9</v>
      </c>
      <c r="D26" s="52">
        <v>10</v>
      </c>
      <c r="E26" s="6"/>
      <c r="F26" s="6">
        <f>E26*D26</f>
        <v>0</v>
      </c>
    </row>
    <row r="27" spans="1:6" s="14" customFormat="1" ht="15.75" x14ac:dyDescent="0.25">
      <c r="A27" s="7"/>
      <c r="B27" s="15" t="s">
        <v>37</v>
      </c>
      <c r="C27" s="1"/>
      <c r="D27" s="19"/>
      <c r="E27" s="2"/>
      <c r="F27" s="3">
        <f>SUM(F24:F26)</f>
        <v>0</v>
      </c>
    </row>
    <row r="28" spans="1:6" s="14" customFormat="1" x14ac:dyDescent="0.25">
      <c r="A28" s="29" t="s">
        <v>25</v>
      </c>
      <c r="B28" s="54" t="s">
        <v>60</v>
      </c>
      <c r="C28" s="54"/>
      <c r="D28" s="54"/>
      <c r="E28" s="54"/>
      <c r="F28" s="55"/>
    </row>
    <row r="29" spans="1:6" s="14" customFormat="1" ht="84" x14ac:dyDescent="0.25">
      <c r="A29" s="20" t="s">
        <v>27</v>
      </c>
      <c r="B29" s="16" t="s">
        <v>86</v>
      </c>
      <c r="C29" s="5" t="s">
        <v>9</v>
      </c>
      <c r="D29" s="51">
        <v>5</v>
      </c>
      <c r="E29" s="6"/>
      <c r="F29" s="6">
        <f>E29*D29</f>
        <v>0</v>
      </c>
    </row>
    <row r="30" spans="1:6" s="14" customFormat="1" ht="15.75" x14ac:dyDescent="0.25">
      <c r="A30" s="7"/>
      <c r="B30" s="15" t="s">
        <v>61</v>
      </c>
      <c r="C30" s="1"/>
      <c r="D30" s="19"/>
      <c r="E30" s="2"/>
      <c r="F30" s="3">
        <f>SUM(F29:F29)</f>
        <v>0</v>
      </c>
    </row>
    <row r="31" spans="1:6" s="14" customFormat="1" x14ac:dyDescent="0.25">
      <c r="A31" s="36" t="s">
        <v>29</v>
      </c>
      <c r="B31" s="56" t="s">
        <v>33</v>
      </c>
      <c r="C31" s="56"/>
      <c r="D31" s="56"/>
      <c r="E31" s="56"/>
      <c r="F31" s="57"/>
    </row>
    <row r="32" spans="1:6" ht="36" x14ac:dyDescent="0.25">
      <c r="A32" s="4" t="s">
        <v>30</v>
      </c>
      <c r="B32" s="45" t="s">
        <v>80</v>
      </c>
      <c r="C32" s="46" t="s">
        <v>5</v>
      </c>
      <c r="D32" s="53">
        <v>1</v>
      </c>
      <c r="E32" s="47"/>
      <c r="F32" s="47">
        <f t="shared" ref="F32" si="9">E32*D32</f>
        <v>0</v>
      </c>
    </row>
    <row r="33" spans="1:6" ht="36" x14ac:dyDescent="0.25">
      <c r="A33" s="4" t="s">
        <v>87</v>
      </c>
      <c r="B33" s="45" t="s">
        <v>88</v>
      </c>
      <c r="C33" s="46" t="s">
        <v>5</v>
      </c>
      <c r="D33" s="53">
        <v>1</v>
      </c>
      <c r="E33" s="47"/>
      <c r="F33" s="47">
        <f t="shared" ref="F33" si="10">E33*D33</f>
        <v>0</v>
      </c>
    </row>
    <row r="34" spans="1:6" x14ac:dyDescent="0.25">
      <c r="A34" s="24"/>
      <c r="B34" s="15" t="s">
        <v>47</v>
      </c>
      <c r="C34" s="23"/>
      <c r="D34" s="23"/>
      <c r="E34" s="23"/>
      <c r="F34" s="3">
        <f>SUM(F32:F33)</f>
        <v>0</v>
      </c>
    </row>
    <row r="35" spans="1:6" x14ac:dyDescent="0.25">
      <c r="A35" s="36" t="s">
        <v>31</v>
      </c>
      <c r="B35" s="54" t="s">
        <v>66</v>
      </c>
      <c r="C35" s="54"/>
      <c r="D35" s="54"/>
      <c r="E35" s="54"/>
      <c r="F35" s="55"/>
    </row>
    <row r="36" spans="1:6" ht="102" customHeight="1" x14ac:dyDescent="0.25">
      <c r="A36" s="4" t="s">
        <v>32</v>
      </c>
      <c r="B36" s="44" t="s">
        <v>89</v>
      </c>
      <c r="C36" s="5" t="s">
        <v>8</v>
      </c>
      <c r="D36" s="51">
        <v>45</v>
      </c>
      <c r="E36" s="6"/>
      <c r="F36" s="6">
        <f>E36*D36</f>
        <v>0</v>
      </c>
    </row>
    <row r="37" spans="1:6" x14ac:dyDescent="0.25">
      <c r="A37" s="24"/>
      <c r="B37" s="15" t="s">
        <v>67</v>
      </c>
      <c r="C37" s="23"/>
      <c r="D37" s="23"/>
      <c r="E37" s="23"/>
      <c r="F37" s="3">
        <f>SUM(F36:F36)</f>
        <v>0</v>
      </c>
    </row>
    <row r="38" spans="1:6" x14ac:dyDescent="0.25">
      <c r="A38" s="36" t="s">
        <v>68</v>
      </c>
      <c r="B38" s="54" t="s">
        <v>45</v>
      </c>
      <c r="C38" s="54"/>
      <c r="D38" s="54"/>
      <c r="E38" s="54"/>
      <c r="F38" s="55"/>
    </row>
    <row r="39" spans="1:6" ht="66.75" customHeight="1" x14ac:dyDescent="0.25">
      <c r="A39" s="4" t="s">
        <v>69</v>
      </c>
      <c r="B39" s="16" t="s">
        <v>46</v>
      </c>
      <c r="C39" s="5" t="s">
        <v>5</v>
      </c>
      <c r="D39" s="51">
        <v>5</v>
      </c>
      <c r="E39" s="6"/>
      <c r="F39" s="6">
        <f>E39*D39</f>
        <v>0</v>
      </c>
    </row>
    <row r="40" spans="1:6" ht="84" x14ac:dyDescent="0.25">
      <c r="A40" s="4" t="s">
        <v>82</v>
      </c>
      <c r="B40" s="16" t="s">
        <v>54</v>
      </c>
      <c r="C40" s="5" t="s">
        <v>9</v>
      </c>
      <c r="D40" s="51">
        <v>105</v>
      </c>
      <c r="E40" s="6"/>
      <c r="F40" s="6">
        <f t="shared" ref="F40" si="11">E40*D40</f>
        <v>0</v>
      </c>
    </row>
    <row r="41" spans="1:6" ht="156.75" customHeight="1" x14ac:dyDescent="0.25">
      <c r="A41" s="4" t="s">
        <v>81</v>
      </c>
      <c r="B41" s="16" t="s">
        <v>53</v>
      </c>
      <c r="C41" s="5" t="s">
        <v>5</v>
      </c>
      <c r="D41" s="51">
        <v>1</v>
      </c>
      <c r="E41" s="6"/>
      <c r="F41" s="6">
        <f t="shared" ref="F41:F43" si="12">E41*D41</f>
        <v>0</v>
      </c>
    </row>
    <row r="42" spans="1:6" ht="88.5" customHeight="1" x14ac:dyDescent="0.25">
      <c r="A42" s="4" t="s">
        <v>90</v>
      </c>
      <c r="B42" s="16" t="s">
        <v>93</v>
      </c>
      <c r="C42" s="5" t="s">
        <v>9</v>
      </c>
      <c r="D42" s="51">
        <v>8.5</v>
      </c>
      <c r="E42" s="6"/>
      <c r="F42" s="6">
        <f t="shared" si="12"/>
        <v>0</v>
      </c>
    </row>
    <row r="43" spans="1:6" ht="110.25" customHeight="1" x14ac:dyDescent="0.25">
      <c r="A43" s="4" t="s">
        <v>94</v>
      </c>
      <c r="B43" s="16" t="s">
        <v>71</v>
      </c>
      <c r="C43" s="5" t="s">
        <v>70</v>
      </c>
      <c r="D43" s="51">
        <v>1</v>
      </c>
      <c r="E43" s="6"/>
      <c r="F43" s="6">
        <f t="shared" si="12"/>
        <v>0</v>
      </c>
    </row>
    <row r="44" spans="1:6" x14ac:dyDescent="0.25">
      <c r="A44" s="8"/>
      <c r="B44" s="15" t="s">
        <v>48</v>
      </c>
      <c r="C44" s="9"/>
      <c r="D44" s="9"/>
      <c r="E44" s="9"/>
      <c r="F44" s="3">
        <f>SUM(F39:F43)</f>
        <v>0</v>
      </c>
    </row>
  </sheetData>
  <mergeCells count="7">
    <mergeCell ref="B11:F11"/>
    <mergeCell ref="B38:F38"/>
    <mergeCell ref="B31:F31"/>
    <mergeCell ref="B20:F20"/>
    <mergeCell ref="B23:F23"/>
    <mergeCell ref="B28:F28"/>
    <mergeCell ref="B35:F35"/>
  </mergeCells>
  <pageMargins left="0.23622047244094491" right="0.23622047244094491" top="0.74803149606299213" bottom="0.74803149606299213" header="0.31496062992125984" footer="0.31496062992125984"/>
  <pageSetup paperSize="9" scale="80" fitToHeight="0" orientation="portrait" r:id="rId1"/>
  <headerFooter>
    <oddHeader>&amp;LInvestitor : Općina Jakovlje&amp;CTroškovnik izvanrednog održavanja odvojka ulice Svete Doroteje&amp;Rlipanj 2025.</oddHeader>
    <oddFooter>&amp;Rstr.: &amp;P od &amp;N</oddFooter>
  </headerFooter>
  <rowBreaks count="1" manualBreakCount="1">
    <brk id="1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view="pageBreakPreview" zoomScaleNormal="100" zoomScaleSheetLayoutView="100" workbookViewId="0">
      <selection activeCell="I23" sqref="I22:I23"/>
    </sheetView>
  </sheetViews>
  <sheetFormatPr defaultRowHeight="15" x14ac:dyDescent="0.25"/>
  <cols>
    <col min="2" max="2" width="17.140625" customWidth="1"/>
    <col min="3" max="3" width="36.7109375" customWidth="1"/>
    <col min="4" max="4" width="24.28515625" customWidth="1"/>
  </cols>
  <sheetData>
    <row r="1" spans="1:7" ht="30" customHeight="1" x14ac:dyDescent="0.25">
      <c r="A1" s="65" t="s">
        <v>52</v>
      </c>
      <c r="B1" s="65"/>
      <c r="C1" s="65"/>
      <c r="D1" s="65"/>
    </row>
    <row r="2" spans="1:7" x14ac:dyDescent="0.25">
      <c r="A2" s="66" t="s">
        <v>43</v>
      </c>
      <c r="B2" s="67" t="s">
        <v>44</v>
      </c>
      <c r="C2" s="67"/>
      <c r="D2" s="67"/>
    </row>
    <row r="3" spans="1:7" x14ac:dyDescent="0.25">
      <c r="A3" s="66"/>
      <c r="B3" s="67"/>
      <c r="C3" s="67"/>
      <c r="D3" s="67"/>
    </row>
    <row r="4" spans="1:7" ht="15.75" customHeight="1" x14ac:dyDescent="0.25">
      <c r="A4" s="50" t="s">
        <v>0</v>
      </c>
      <c r="B4" s="61" t="s">
        <v>91</v>
      </c>
      <c r="C4" s="62"/>
      <c r="D4" s="63"/>
      <c r="G4" s="28"/>
    </row>
    <row r="5" spans="1:7" ht="15" customHeight="1" x14ac:dyDescent="0.25">
      <c r="A5" s="26" t="s">
        <v>1</v>
      </c>
      <c r="B5" s="68" t="s">
        <v>2</v>
      </c>
      <c r="C5" s="69"/>
      <c r="D5" s="48">
        <f>'MAPA 1 - Projekt prometnice'!F10</f>
        <v>0</v>
      </c>
    </row>
    <row r="6" spans="1:7" x14ac:dyDescent="0.25">
      <c r="A6" s="26" t="s">
        <v>11</v>
      </c>
      <c r="B6" s="58" t="s">
        <v>12</v>
      </c>
      <c r="C6" s="58"/>
      <c r="D6" s="48">
        <f>'MAPA 1 - Projekt prometnice'!F19</f>
        <v>0</v>
      </c>
    </row>
    <row r="7" spans="1:7" x14ac:dyDescent="0.25">
      <c r="A7" s="27" t="s">
        <v>19</v>
      </c>
      <c r="B7" s="58" t="s">
        <v>22</v>
      </c>
      <c r="C7" s="58"/>
      <c r="D7" s="48">
        <f>'MAPA 1 - Projekt prometnice'!F22</f>
        <v>0</v>
      </c>
    </row>
    <row r="8" spans="1:7" x14ac:dyDescent="0.25">
      <c r="A8" s="27" t="s">
        <v>21</v>
      </c>
      <c r="B8" s="58" t="s">
        <v>26</v>
      </c>
      <c r="C8" s="58"/>
      <c r="D8" s="48">
        <f>'MAPA 1 - Projekt prometnice'!F27</f>
        <v>0</v>
      </c>
    </row>
    <row r="9" spans="1:7" x14ac:dyDescent="0.25">
      <c r="A9" s="27" t="s">
        <v>25</v>
      </c>
      <c r="B9" s="58" t="s">
        <v>60</v>
      </c>
      <c r="C9" s="58"/>
      <c r="D9" s="48">
        <f>'MAPA 1 - Projekt prometnice'!F30</f>
        <v>0</v>
      </c>
    </row>
    <row r="10" spans="1:7" x14ac:dyDescent="0.25">
      <c r="A10" s="27" t="s">
        <v>29</v>
      </c>
      <c r="B10" s="58" t="s">
        <v>33</v>
      </c>
      <c r="C10" s="58"/>
      <c r="D10" s="48">
        <f>'MAPA 1 - Projekt prometnice'!F34</f>
        <v>0</v>
      </c>
    </row>
    <row r="11" spans="1:7" x14ac:dyDescent="0.25">
      <c r="A11" s="27" t="s">
        <v>31</v>
      </c>
      <c r="B11" s="58" t="s">
        <v>66</v>
      </c>
      <c r="C11" s="58"/>
      <c r="D11" s="48">
        <f>'MAPA 1 - Projekt prometnice'!F37</f>
        <v>0</v>
      </c>
    </row>
    <row r="12" spans="1:7" x14ac:dyDescent="0.25">
      <c r="A12" s="27" t="s">
        <v>68</v>
      </c>
      <c r="B12" s="58" t="s">
        <v>45</v>
      </c>
      <c r="C12" s="58"/>
      <c r="D12" s="48">
        <f>'MAPA 1 - Projekt prometnice'!F44</f>
        <v>0</v>
      </c>
    </row>
    <row r="13" spans="1:7" x14ac:dyDescent="0.25">
      <c r="A13" s="64" t="s">
        <v>79</v>
      </c>
      <c r="B13" s="62"/>
      <c r="C13" s="62"/>
      <c r="D13" s="49">
        <f>SUM(D5:D12)</f>
        <v>0</v>
      </c>
    </row>
    <row r="14" spans="1:7" x14ac:dyDescent="0.25">
      <c r="A14" s="64" t="s">
        <v>83</v>
      </c>
      <c r="B14" s="62"/>
      <c r="C14" s="62"/>
      <c r="D14" s="49">
        <f>D13*0.25</f>
        <v>0</v>
      </c>
    </row>
    <row r="15" spans="1:7" x14ac:dyDescent="0.25">
      <c r="A15" s="64" t="s">
        <v>84</v>
      </c>
      <c r="B15" s="62"/>
      <c r="C15" s="62"/>
      <c r="D15" s="49">
        <f>D13+D14</f>
        <v>0</v>
      </c>
    </row>
    <row r="17" spans="1:5" x14ac:dyDescent="0.25">
      <c r="A17" t="s">
        <v>96</v>
      </c>
    </row>
    <row r="20" spans="1:5" x14ac:dyDescent="0.25">
      <c r="C20" s="60" t="s">
        <v>97</v>
      </c>
      <c r="D20" s="60"/>
    </row>
    <row r="23" spans="1:5" x14ac:dyDescent="0.25">
      <c r="C23" s="59" t="s">
        <v>98</v>
      </c>
      <c r="D23" s="59"/>
      <c r="E23" s="59"/>
    </row>
  </sheetData>
  <mergeCells count="17">
    <mergeCell ref="A1:D1"/>
    <mergeCell ref="B10:C10"/>
    <mergeCell ref="B12:C12"/>
    <mergeCell ref="A14:C14"/>
    <mergeCell ref="A13:C13"/>
    <mergeCell ref="B11:C11"/>
    <mergeCell ref="A2:A3"/>
    <mergeCell ref="B2:D3"/>
    <mergeCell ref="B9:C9"/>
    <mergeCell ref="B5:C5"/>
    <mergeCell ref="B6:C6"/>
    <mergeCell ref="B7:C7"/>
    <mergeCell ref="B8:C8"/>
    <mergeCell ref="C23:E23"/>
    <mergeCell ref="C20:D20"/>
    <mergeCell ref="B4:D4"/>
    <mergeCell ref="A15:C15"/>
  </mergeCells>
  <pageMargins left="0.23622047244094491" right="0.23622047244094491" top="0.74803149606299213" bottom="0.74803149606299213" header="0.31496062992125984" footer="0.31496062992125984"/>
  <pageSetup paperSize="9" fitToHeight="0" orientation="portrait" r:id="rId1"/>
  <headerFooter>
    <oddHeader>&amp;LInvestitor : Općina Jakovlje&amp;CTroškovnik izvanrednog održavanja odvojka ulice Svete Doroteje&amp;Rlipanj 2025.</oddHeader>
    <oddFooter>&amp;Rstr.: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MAPA 1 - Projekt prometnice</vt:lpstr>
      <vt:lpstr>REKAPITULACIJA</vt:lpstr>
      <vt:lpstr>'MAPA 1 - Projekt prometnice'!Podrucje_ispisa</vt:lpstr>
      <vt:lpstr>REKAPITULACIJA!Podrucje_ispisa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Korisnik</cp:lastModifiedBy>
  <cp:lastPrinted>2025-10-02T09:07:21Z</cp:lastPrinted>
  <dcterms:created xsi:type="dcterms:W3CDTF">2017-01-13T11:16:23Z</dcterms:created>
  <dcterms:modified xsi:type="dcterms:W3CDTF">2025-10-03T08:23:23Z</dcterms:modified>
</cp:coreProperties>
</file>